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M:\Innsida og wiki\"/>
    </mc:Choice>
  </mc:AlternateContent>
  <xr:revisionPtr revIDLastSave="0" documentId="8_{8AFA3478-42B9-4F0D-8156-969FBFDF6136}" xr6:coauthVersionLast="47" xr6:coauthVersionMax="47" xr10:uidLastSave="{00000000-0000-0000-0000-000000000000}"/>
  <bookViews>
    <workbookView xWindow="-108" yWindow="-108" windowWidth="23256" windowHeight="12456" xr2:uid="{D1E79B11-4623-49F1-8088-F6C7D86FEC1A}"/>
  </bookViews>
  <sheets>
    <sheet name="Ark1" sheetId="1" r:id="rId1"/>
    <sheet name="Ark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0" i="2" l="1"/>
  <c r="D9" i="2"/>
  <c r="E7" i="2"/>
  <c r="E6" i="2"/>
  <c r="E5" i="2"/>
  <c r="H13" i="1"/>
  <c r="H8" i="1"/>
  <c r="H29" i="1" s="1"/>
  <c r="G8" i="1"/>
  <c r="G26" i="1" s="1"/>
  <c r="F8" i="1"/>
  <c r="F31" i="1" s="1"/>
  <c r="E8" i="1"/>
  <c r="D8" i="1"/>
  <c r="D54" i="1" s="1"/>
  <c r="H15" i="1" l="1"/>
  <c r="H26" i="1"/>
  <c r="G12" i="1"/>
  <c r="F27" i="1"/>
  <c r="H12" i="1"/>
  <c r="F13" i="1"/>
  <c r="F30" i="1"/>
  <c r="H32" i="1"/>
  <c r="H25" i="1"/>
  <c r="G25" i="1"/>
  <c r="H11" i="1"/>
  <c r="F26" i="1"/>
  <c r="D11" i="1"/>
  <c r="D15" i="1"/>
  <c r="D29" i="1"/>
  <c r="F15" i="1"/>
  <c r="D30" i="1"/>
  <c r="D16" i="1"/>
  <c r="D32" i="1"/>
  <c r="F22" i="1"/>
  <c r="D28" i="1"/>
  <c r="E14" i="1"/>
  <c r="D24" i="1"/>
  <c r="F28" i="1"/>
  <c r="D22" i="1"/>
  <c r="F14" i="1"/>
  <c r="H24" i="1"/>
  <c r="H28" i="1"/>
  <c r="D53" i="1"/>
  <c r="E12" i="1"/>
  <c r="G23" i="1"/>
  <c r="E25" i="1"/>
  <c r="G31" i="1"/>
  <c r="F12" i="1"/>
  <c r="D14" i="1"/>
  <c r="G15" i="1"/>
  <c r="E22" i="1"/>
  <c r="H23" i="1"/>
  <c r="F25" i="1"/>
  <c r="D27" i="1"/>
  <c r="G28" i="1"/>
  <c r="E30" i="1"/>
  <c r="H31" i="1"/>
  <c r="E11" i="1"/>
  <c r="G22" i="1"/>
  <c r="E24" i="1"/>
  <c r="F11" i="1"/>
  <c r="D13" i="1"/>
  <c r="G14" i="1"/>
  <c r="E16" i="1"/>
  <c r="H22" i="1"/>
  <c r="F24" i="1"/>
  <c r="D26" i="1"/>
  <c r="G27" i="1"/>
  <c r="E29" i="1"/>
  <c r="H30" i="1"/>
  <c r="F32" i="1"/>
  <c r="E27" i="1"/>
  <c r="G30" i="1"/>
  <c r="E32" i="1"/>
  <c r="G11" i="1"/>
  <c r="E13" i="1"/>
  <c r="H14" i="1"/>
  <c r="F16" i="1"/>
  <c r="D23" i="1"/>
  <c r="G24" i="1"/>
  <c r="E26" i="1"/>
  <c r="H27" i="1"/>
  <c r="F29" i="1"/>
  <c r="D31" i="1"/>
  <c r="G32" i="1"/>
  <c r="D52" i="1"/>
  <c r="G16" i="1"/>
  <c r="E23" i="1"/>
  <c r="G29" i="1"/>
  <c r="E31" i="1"/>
  <c r="D12" i="1"/>
  <c r="G13" i="1"/>
  <c r="E15" i="1"/>
  <c r="H16" i="1"/>
  <c r="F23" i="1"/>
  <c r="D25" i="1"/>
  <c r="E28" i="1"/>
</calcChain>
</file>

<file path=xl/sharedStrings.xml><?xml version="1.0" encoding="utf-8"?>
<sst xmlns="http://schemas.openxmlformats.org/spreadsheetml/2006/main" count="98" uniqueCount="67">
  <si>
    <t>NORM-TIME</t>
  </si>
  <si>
    <t>Univ.lekt.</t>
  </si>
  <si>
    <t>Stipendiat</t>
  </si>
  <si>
    <t>Vit.ass. (1018)</t>
  </si>
  <si>
    <t>Årslønn</t>
  </si>
  <si>
    <t>Timelønn</t>
  </si>
  <si>
    <t>Enkeltforelesninger på toppnivå</t>
  </si>
  <si>
    <t>Timer</t>
  </si>
  <si>
    <t>Serieforelesninger på toppnivå</t>
  </si>
  <si>
    <t>Forelesninger og seminarledelse med forb.</t>
  </si>
  <si>
    <t>Forelesninger og kollokvieledelse</t>
  </si>
  <si>
    <t>Veiledning</t>
  </si>
  <si>
    <t>Feltkurs</t>
  </si>
  <si>
    <t>A. Skriftlig eksamen</t>
  </si>
  <si>
    <t>Normert sensurtid per besvarelse i minutter</t>
  </si>
  <si>
    <t>Eksamenstid</t>
  </si>
  <si>
    <t>2 timer</t>
  </si>
  <si>
    <t>Minutter</t>
  </si>
  <si>
    <t>3 timer</t>
  </si>
  <si>
    <t>4 timer</t>
  </si>
  <si>
    <t>5 timer</t>
  </si>
  <si>
    <t>6 timer</t>
  </si>
  <si>
    <t>7 timer</t>
  </si>
  <si>
    <t>8 timer</t>
  </si>
  <si>
    <t>Masteroppgave</t>
  </si>
  <si>
    <t>Bacheloroppgave</t>
  </si>
  <si>
    <t>Prosj.oppgave i fordypningsemne 15 sp</t>
  </si>
  <si>
    <t>Prosjektoppgave Eksperter i team</t>
  </si>
  <si>
    <t>I tillegg honoreres for- og etterarbeid/sensurmøter med fakultetets norm</t>
  </si>
  <si>
    <t>B. Muntlig eksamen</t>
  </si>
  <si>
    <t>Honoreres etter medgått tid (timelønn). Inkl. for- og etterarbeid</t>
  </si>
  <si>
    <t>C. Hjemmeeksamen</t>
  </si>
  <si>
    <t>Tilsvarende fakultetets norm</t>
  </si>
  <si>
    <t>D. Minimumshonorar</t>
  </si>
  <si>
    <t>Punkt 3 A Honorar til eksterne sakkyndige ved bedømmelse av søkere til vitenskapelige stillinger og tilsvarende opprykkssøknader</t>
  </si>
  <si>
    <t>1. amanuensis</t>
  </si>
  <si>
    <t>1 - 3 søkere</t>
  </si>
  <si>
    <t>4 - 7 søkere</t>
  </si>
  <si>
    <t>8 søkere eller flere</t>
  </si>
  <si>
    <t>Professor</t>
  </si>
  <si>
    <t>Punkt 3 B Honorar til eksterne sakkyndige ved bedømmelse av doktorgradsarbeid</t>
  </si>
  <si>
    <t>Dr.grader</t>
  </si>
  <si>
    <t>1. opponent</t>
  </si>
  <si>
    <t>2. opponent</t>
  </si>
  <si>
    <t>(Utarbeidet av Tjenestesenteret, HR- og HMS-avdelingen, NTNU)</t>
  </si>
  <si>
    <t>8 - 15 søkere</t>
  </si>
  <si>
    <t>16 eller flere søkere</t>
  </si>
  <si>
    <t>Universitetslektor</t>
  </si>
  <si>
    <t>Førsteamanuensis, Førstelektor, Forsker 1109</t>
  </si>
  <si>
    <t>Professor, Dosent, Forsker 1183</t>
  </si>
  <si>
    <t>(15 timer)</t>
  </si>
  <si>
    <t>(25 timer)</t>
  </si>
  <si>
    <t>(40 timer)</t>
  </si>
  <si>
    <t>(60 timer)</t>
  </si>
  <si>
    <t>(80 timer)</t>
  </si>
  <si>
    <t>(45 timer)</t>
  </si>
  <si>
    <t>(75 timer)</t>
  </si>
  <si>
    <t>(100 timer)</t>
  </si>
  <si>
    <t>(120 timer)</t>
  </si>
  <si>
    <t>Prof.
Dosent</t>
  </si>
  <si>
    <t>1. aman.
1. lektor</t>
  </si>
  <si>
    <t>Stilling (utlyst/opprykk)</t>
  </si>
  <si>
    <r>
      <t xml:space="preserve">Punkt 3 A Honorar til eksterne sakkyndige ved bedømmelse av søkere til vitenskapelige stillinger og tilsvarende opprykkssøknader pr. 01.05.2025 </t>
    </r>
    <r>
      <rPr>
        <sz val="11"/>
        <color theme="1"/>
        <rFont val="Aptos Narrow"/>
        <family val="2"/>
        <scheme val="minor"/>
      </rPr>
      <t>Satt av rekrutteringsnettverket</t>
    </r>
  </si>
  <si>
    <t xml:space="preserve">Veiledende satser for honorar til oppdragstakere ved NTNU, gjeldende fra 1. mai 2025 </t>
  </si>
  <si>
    <t>Punkt 1 Honorar til timelærere/hjelpelærere</t>
  </si>
  <si>
    <t>Punkt 2 Honorar til sensorer</t>
  </si>
  <si>
    <t>Fakultetet må selv fylle inn riktig normtall i blå celler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</si>
</sst>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 * #,##0_ ;_ * \-#,##0_ ;_ * &quot;-&quot;??_ ;_ @_ 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9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5">
    <xf numFmtId="0" fontId="0" fillId="0" borderId="0" xfId="0"/>
    <xf numFmtId="0" fontId="0" fillId="0" borderId="2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0" borderId="2" xfId="0" applyBorder="1"/>
    <xf numFmtId="3" fontId="0" fillId="0" borderId="2" xfId="0" applyNumberFormat="1" applyBorder="1"/>
    <xf numFmtId="2" fontId="2" fillId="0" borderId="2" xfId="0" applyNumberFormat="1" applyFont="1" applyBorder="1"/>
    <xf numFmtId="2" fontId="0" fillId="0" borderId="2" xfId="0" applyNumberFormat="1" applyBorder="1"/>
    <xf numFmtId="164" fontId="0" fillId="0" borderId="2" xfId="1" applyNumberFormat="1" applyFont="1" applyBorder="1"/>
    <xf numFmtId="0" fontId="2" fillId="0" borderId="3" xfId="0" applyFont="1" applyBorder="1" applyAlignment="1">
      <alignment horizontal="left"/>
    </xf>
    <xf numFmtId="0" fontId="2" fillId="0" borderId="2" xfId="0" applyFont="1" applyBorder="1"/>
    <xf numFmtId="0" fontId="2" fillId="0" borderId="7" xfId="0" applyFont="1" applyBorder="1"/>
    <xf numFmtId="0" fontId="0" fillId="0" borderId="5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11" xfId="0" applyBorder="1"/>
    <xf numFmtId="0" fontId="0" fillId="0" borderId="7" xfId="0" applyBorder="1" applyAlignment="1">
      <alignment horizontal="left"/>
    </xf>
    <xf numFmtId="0" fontId="2" fillId="0" borderId="8" xfId="0" applyFont="1" applyBorder="1"/>
    <xf numFmtId="0" fontId="0" fillId="0" borderId="10" xfId="0" applyBorder="1" applyAlignment="1">
      <alignment horizontal="right"/>
    </xf>
    <xf numFmtId="0" fontId="2" fillId="0" borderId="11" xfId="0" applyFont="1" applyBorder="1"/>
    <xf numFmtId="0" fontId="0" fillId="0" borderId="11" xfId="0" applyBorder="1" applyAlignment="1">
      <alignment horizontal="left"/>
    </xf>
    <xf numFmtId="2" fontId="2" fillId="0" borderId="4" xfId="0" applyNumberFormat="1" applyFont="1" applyBorder="1"/>
    <xf numFmtId="0" fontId="2" fillId="0" borderId="10" xfId="0" applyFont="1" applyBorder="1" applyAlignment="1">
      <alignment vertical="top" wrapText="1"/>
    </xf>
    <xf numFmtId="0" fontId="2" fillId="0" borderId="12" xfId="0" applyFont="1" applyBorder="1" applyAlignment="1">
      <alignment vertical="top" wrapText="1"/>
    </xf>
    <xf numFmtId="0" fontId="0" fillId="0" borderId="3" xfId="0" applyBorder="1" applyAlignment="1">
      <alignment horizontal="center"/>
    </xf>
    <xf numFmtId="164" fontId="0" fillId="0" borderId="7" xfId="1" applyNumberFormat="1" applyFont="1" applyBorder="1" applyAlignment="1">
      <alignment horizontal="right"/>
    </xf>
    <xf numFmtId="164" fontId="0" fillId="0" borderId="5" xfId="1" applyNumberFormat="1" applyFont="1" applyBorder="1" applyAlignment="1">
      <alignment horizontal="right"/>
    </xf>
    <xf numFmtId="0" fontId="0" fillId="0" borderId="11" xfId="0" applyBorder="1" applyAlignment="1">
      <alignment horizontal="right"/>
    </xf>
    <xf numFmtId="164" fontId="0" fillId="0" borderId="10" xfId="1" applyNumberFormat="1" applyFont="1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6" xfId="0" applyBorder="1" applyAlignment="1">
      <alignment horizontal="right"/>
    </xf>
    <xf numFmtId="164" fontId="0" fillId="0" borderId="11" xfId="1" applyNumberFormat="1" applyFont="1" applyBorder="1" applyAlignment="1">
      <alignment horizontal="right"/>
    </xf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" xfId="0" applyBorder="1" applyAlignment="1">
      <alignment horizontal="left"/>
    </xf>
    <xf numFmtId="3" fontId="0" fillId="0" borderId="4" xfId="0" applyNumberFormat="1" applyBorder="1"/>
    <xf numFmtId="0" fontId="0" fillId="0" borderId="5" xfId="0" applyBorder="1"/>
    <xf numFmtId="0" fontId="0" fillId="0" borderId="15" xfId="0" applyBorder="1"/>
    <xf numFmtId="0" fontId="2" fillId="0" borderId="6" xfId="0" applyFont="1" applyBorder="1" applyAlignment="1">
      <alignment horizontal="left"/>
    </xf>
    <xf numFmtId="0" fontId="0" fillId="0" borderId="14" xfId="0" applyBorder="1"/>
    <xf numFmtId="0" fontId="4" fillId="0" borderId="11" xfId="0" applyFont="1" applyBorder="1"/>
    <xf numFmtId="0" fontId="3" fillId="0" borderId="0" xfId="0" applyFont="1" applyAlignment="1">
      <alignment horizontal="left" wrapText="1"/>
    </xf>
    <xf numFmtId="0" fontId="3" fillId="2" borderId="3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/>
    </xf>
    <xf numFmtId="0" fontId="0" fillId="0" borderId="7" xfId="0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2" fillId="2" borderId="5" xfId="0" applyFont="1" applyFill="1" applyBorder="1" applyAlignment="1">
      <alignment horizontal="left" vertical="top" wrapText="1"/>
    </xf>
    <xf numFmtId="0" fontId="2" fillId="2" borderId="15" xfId="0" applyFont="1" applyFill="1" applyBorder="1" applyAlignment="1">
      <alignment horizontal="left" vertical="top" wrapText="1"/>
    </xf>
    <xf numFmtId="0" fontId="0" fillId="0" borderId="7" xfId="0" applyBorder="1" applyAlignment="1">
      <alignment horizontal="left" wrapText="1"/>
    </xf>
    <xf numFmtId="0" fontId="0" fillId="0" borderId="14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0" fillId="0" borderId="2" xfId="0" applyBorder="1" applyAlignment="1">
      <alignment horizontal="left"/>
    </xf>
    <xf numFmtId="0" fontId="2" fillId="0" borderId="2" xfId="0" applyFont="1" applyBorder="1" applyAlignment="1">
      <alignment horizontal="left"/>
    </xf>
    <xf numFmtId="0" fontId="3" fillId="0" borderId="2" xfId="0" applyFont="1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0" fillId="0" borderId="6" xfId="0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3" fontId="0" fillId="0" borderId="5" xfId="0" applyNumberFormat="1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10" xfId="0" applyBorder="1" applyAlignment="1">
      <alignment horizontal="right"/>
    </xf>
    <xf numFmtId="0" fontId="0" fillId="0" borderId="0" xfId="0" applyAlignment="1">
      <alignment horizontal="right"/>
    </xf>
    <xf numFmtId="0" fontId="0" fillId="0" borderId="6" xfId="0" applyBorder="1" applyAlignment="1">
      <alignment horizontal="right"/>
    </xf>
    <xf numFmtId="0" fontId="0" fillId="0" borderId="1" xfId="0" applyBorder="1" applyAlignment="1">
      <alignment horizontal="right"/>
    </xf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296291-1EB0-46CC-A796-0E78F1787CE0}">
  <sheetPr>
    <pageSetUpPr fitToPage="1"/>
  </sheetPr>
  <dimension ref="A1:H54"/>
  <sheetViews>
    <sheetView tabSelected="1" workbookViewId="0">
      <selection activeCell="P9" sqref="P9"/>
    </sheetView>
  </sheetViews>
  <sheetFormatPr baseColWidth="10" defaultRowHeight="14.4" x14ac:dyDescent="0.3"/>
  <cols>
    <col min="1" max="1" width="40.6640625" customWidth="1"/>
    <col min="2" max="2" width="4" bestFit="1" customWidth="1"/>
    <col min="3" max="4" width="10.88671875" bestFit="1" customWidth="1"/>
    <col min="5" max="5" width="11.88671875" bestFit="1" customWidth="1"/>
    <col min="6" max="6" width="9.109375" bestFit="1" customWidth="1"/>
    <col min="7" max="7" width="9.88671875" bestFit="1" customWidth="1"/>
    <col min="8" max="8" width="13.44140625" bestFit="1" customWidth="1"/>
  </cols>
  <sheetData>
    <row r="1" spans="1:8" x14ac:dyDescent="0.3">
      <c r="A1" s="39" t="s">
        <v>63</v>
      </c>
      <c r="B1" s="39"/>
      <c r="C1" s="39"/>
      <c r="D1" s="39"/>
      <c r="E1" s="39"/>
      <c r="F1" s="39"/>
      <c r="G1" s="39"/>
      <c r="H1" s="39"/>
    </row>
    <row r="2" spans="1:8" ht="27.75" customHeight="1" x14ac:dyDescent="0.3">
      <c r="A2" s="39"/>
      <c r="B2" s="39"/>
      <c r="C2" s="39"/>
      <c r="D2" s="39"/>
      <c r="E2" s="39"/>
      <c r="F2" s="39"/>
      <c r="G2" s="39"/>
      <c r="H2" s="39"/>
    </row>
    <row r="3" spans="1:8" ht="18" x14ac:dyDescent="0.35">
      <c r="A3" s="40" t="s">
        <v>66</v>
      </c>
      <c r="B3" s="41"/>
      <c r="C3" s="41"/>
      <c r="D3" s="41"/>
      <c r="E3" s="41"/>
      <c r="F3" s="41"/>
      <c r="G3" s="41"/>
      <c r="H3" s="42"/>
    </row>
    <row r="4" spans="1:8" x14ac:dyDescent="0.3">
      <c r="A4" s="43" t="s">
        <v>44</v>
      </c>
      <c r="B4" s="43"/>
      <c r="C4" s="43"/>
      <c r="D4" s="43"/>
      <c r="E4" s="43"/>
      <c r="F4" s="43"/>
      <c r="G4" s="43"/>
      <c r="H4" s="43"/>
    </row>
    <row r="5" spans="1:8" x14ac:dyDescent="0.3">
      <c r="A5" s="22"/>
      <c r="B5" s="46" t="s">
        <v>0</v>
      </c>
      <c r="C5" s="47"/>
      <c r="D5" s="48" t="s">
        <v>59</v>
      </c>
      <c r="E5" s="48" t="s">
        <v>60</v>
      </c>
      <c r="F5" s="48" t="s">
        <v>1</v>
      </c>
      <c r="G5" s="48" t="s">
        <v>2</v>
      </c>
      <c r="H5" s="48" t="s">
        <v>3</v>
      </c>
    </row>
    <row r="6" spans="1:8" ht="15" customHeight="1" x14ac:dyDescent="0.3">
      <c r="A6" s="31"/>
      <c r="B6" s="34"/>
      <c r="C6" s="35"/>
      <c r="D6" s="49"/>
      <c r="E6" s="50"/>
      <c r="F6" s="50"/>
      <c r="G6" s="50"/>
      <c r="H6" s="50"/>
    </row>
    <row r="7" spans="1:8" x14ac:dyDescent="0.3">
      <c r="A7" s="32" t="s">
        <v>4</v>
      </c>
      <c r="B7" s="20"/>
      <c r="C7" s="21"/>
      <c r="D7" s="33">
        <v>701700</v>
      </c>
      <c r="E7" s="4">
        <v>636200</v>
      </c>
      <c r="F7" s="4">
        <v>527400</v>
      </c>
      <c r="G7" s="4">
        <v>550800</v>
      </c>
      <c r="H7" s="4">
        <v>417600</v>
      </c>
    </row>
    <row r="8" spans="1:8" x14ac:dyDescent="0.3">
      <c r="A8" s="8" t="s">
        <v>5</v>
      </c>
      <c r="B8" s="36"/>
      <c r="C8" s="37"/>
      <c r="D8" s="19">
        <f>D7/1950</f>
        <v>359.84615384615387</v>
      </c>
      <c r="E8" s="5">
        <f>E7/1950</f>
        <v>326.25641025641028</v>
      </c>
      <c r="F8" s="5">
        <f>F7/1950</f>
        <v>270.46153846153845</v>
      </c>
      <c r="G8" s="5">
        <f>G7/1950</f>
        <v>282.46153846153845</v>
      </c>
      <c r="H8" s="5">
        <f>H7/1950</f>
        <v>214.15384615384616</v>
      </c>
    </row>
    <row r="9" spans="1:8" x14ac:dyDescent="0.3">
      <c r="A9" s="44" t="s">
        <v>64</v>
      </c>
      <c r="B9" s="45"/>
      <c r="C9" s="45"/>
      <c r="D9" s="44"/>
      <c r="E9" s="44"/>
      <c r="F9" s="44"/>
      <c r="G9" s="44"/>
      <c r="H9" s="44"/>
    </row>
    <row r="10" spans="1:8" x14ac:dyDescent="0.3">
      <c r="A10" s="44"/>
      <c r="B10" s="44"/>
      <c r="C10" s="44"/>
      <c r="D10" s="44"/>
      <c r="E10" s="44"/>
      <c r="F10" s="44"/>
      <c r="G10" s="44"/>
      <c r="H10" s="44"/>
    </row>
    <row r="11" spans="1:8" x14ac:dyDescent="0.3">
      <c r="A11" s="1" t="s">
        <v>6</v>
      </c>
      <c r="B11" s="2">
        <v>5</v>
      </c>
      <c r="C11" s="3" t="s">
        <v>7</v>
      </c>
      <c r="D11" s="6">
        <f>D$8*$B11</f>
        <v>1799.2307692307693</v>
      </c>
      <c r="E11" s="6">
        <f t="shared" ref="E11:H11" si="0">E$8*$B11</f>
        <v>1631.2820512820513</v>
      </c>
      <c r="F11" s="6">
        <f t="shared" si="0"/>
        <v>1352.3076923076924</v>
      </c>
      <c r="G11" s="6">
        <f t="shared" si="0"/>
        <v>1412.3076923076924</v>
      </c>
      <c r="H11" s="6">
        <f t="shared" si="0"/>
        <v>1070.7692307692307</v>
      </c>
    </row>
    <row r="12" spans="1:8" x14ac:dyDescent="0.3">
      <c r="A12" s="1" t="s">
        <v>8</v>
      </c>
      <c r="B12" s="2">
        <v>4</v>
      </c>
      <c r="C12" s="3" t="s">
        <v>7</v>
      </c>
      <c r="D12" s="6">
        <f t="shared" ref="D12:H16" si="1">D$8*$B12</f>
        <v>1439.3846153846155</v>
      </c>
      <c r="E12" s="6">
        <f t="shared" si="1"/>
        <v>1305.0256410256411</v>
      </c>
      <c r="F12" s="6">
        <f t="shared" si="1"/>
        <v>1081.8461538461538</v>
      </c>
      <c r="G12" s="6">
        <f t="shared" si="1"/>
        <v>1129.8461538461538</v>
      </c>
      <c r="H12" s="6">
        <f t="shared" si="1"/>
        <v>856.61538461538464</v>
      </c>
    </row>
    <row r="13" spans="1:8" x14ac:dyDescent="0.3">
      <c r="A13" s="1" t="s">
        <v>9</v>
      </c>
      <c r="B13" s="2">
        <v>3</v>
      </c>
      <c r="C13" s="3" t="s">
        <v>7</v>
      </c>
      <c r="D13" s="6">
        <f t="shared" si="1"/>
        <v>1079.5384615384617</v>
      </c>
      <c r="E13" s="6">
        <f t="shared" si="1"/>
        <v>978.76923076923083</v>
      </c>
      <c r="F13" s="6">
        <f t="shared" si="1"/>
        <v>811.38461538461536</v>
      </c>
      <c r="G13" s="6">
        <f t="shared" si="1"/>
        <v>847.38461538461536</v>
      </c>
      <c r="H13" s="6">
        <f t="shared" si="1"/>
        <v>642.46153846153845</v>
      </c>
    </row>
    <row r="14" spans="1:8" x14ac:dyDescent="0.3">
      <c r="A14" s="1" t="s">
        <v>10</v>
      </c>
      <c r="B14" s="2">
        <v>2</v>
      </c>
      <c r="C14" s="3" t="s">
        <v>7</v>
      </c>
      <c r="D14" s="6">
        <f t="shared" si="1"/>
        <v>719.69230769230774</v>
      </c>
      <c r="E14" s="6">
        <f t="shared" si="1"/>
        <v>652.51282051282055</v>
      </c>
      <c r="F14" s="6">
        <f t="shared" si="1"/>
        <v>540.92307692307691</v>
      </c>
      <c r="G14" s="6">
        <f t="shared" si="1"/>
        <v>564.92307692307691</v>
      </c>
      <c r="H14" s="6">
        <f t="shared" si="1"/>
        <v>428.30769230769232</v>
      </c>
    </row>
    <row r="15" spans="1:8" x14ac:dyDescent="0.3">
      <c r="A15" s="1" t="s">
        <v>11</v>
      </c>
      <c r="B15" s="2">
        <v>1.5</v>
      </c>
      <c r="C15" s="3" t="s">
        <v>7</v>
      </c>
      <c r="D15" s="6">
        <f t="shared" si="1"/>
        <v>539.76923076923083</v>
      </c>
      <c r="E15" s="6">
        <f t="shared" si="1"/>
        <v>489.38461538461542</v>
      </c>
      <c r="F15" s="6">
        <f t="shared" si="1"/>
        <v>405.69230769230768</v>
      </c>
      <c r="G15" s="6">
        <f t="shared" si="1"/>
        <v>423.69230769230768</v>
      </c>
      <c r="H15" s="6">
        <f t="shared" si="1"/>
        <v>321.23076923076923</v>
      </c>
    </row>
    <row r="16" spans="1:8" x14ac:dyDescent="0.3">
      <c r="A16" s="1" t="s">
        <v>12</v>
      </c>
      <c r="B16" s="2">
        <v>1</v>
      </c>
      <c r="C16" s="3" t="s">
        <v>7</v>
      </c>
      <c r="D16" s="6">
        <f t="shared" si="1"/>
        <v>359.84615384615387</v>
      </c>
      <c r="E16" s="6">
        <f t="shared" si="1"/>
        <v>326.25641025641028</v>
      </c>
      <c r="F16" s="6">
        <f t="shared" si="1"/>
        <v>270.46153846153845</v>
      </c>
      <c r="G16" s="6">
        <f t="shared" si="1"/>
        <v>282.46153846153845</v>
      </c>
      <c r="H16" s="6">
        <f t="shared" si="1"/>
        <v>214.15384615384616</v>
      </c>
    </row>
    <row r="17" spans="1:8" x14ac:dyDescent="0.3">
      <c r="A17" s="44" t="s">
        <v>65</v>
      </c>
      <c r="B17" s="44"/>
      <c r="C17" s="44"/>
      <c r="D17" s="44"/>
      <c r="E17" s="44"/>
      <c r="F17" s="44"/>
      <c r="G17" s="44"/>
      <c r="H17" s="44"/>
    </row>
    <row r="18" spans="1:8" x14ac:dyDescent="0.3">
      <c r="A18" s="44"/>
      <c r="B18" s="44"/>
      <c r="C18" s="44"/>
      <c r="D18" s="44"/>
      <c r="E18" s="44"/>
      <c r="F18" s="44"/>
      <c r="G18" s="44"/>
      <c r="H18" s="44"/>
    </row>
    <row r="19" spans="1:8" x14ac:dyDescent="0.3">
      <c r="A19" s="52" t="s">
        <v>13</v>
      </c>
      <c r="B19" s="52"/>
      <c r="C19" s="52"/>
      <c r="D19" s="52"/>
      <c r="E19" s="52"/>
      <c r="F19" s="52"/>
      <c r="G19" s="52"/>
      <c r="H19" s="52"/>
    </row>
    <row r="20" spans="1:8" x14ac:dyDescent="0.3">
      <c r="A20" s="52" t="s">
        <v>14</v>
      </c>
      <c r="B20" s="52"/>
      <c r="C20" s="52"/>
      <c r="D20" s="52"/>
      <c r="E20" s="52"/>
      <c r="F20" s="52"/>
      <c r="G20" s="52"/>
      <c r="H20" s="52"/>
    </row>
    <row r="21" spans="1:8" x14ac:dyDescent="0.3">
      <c r="A21" s="52" t="s">
        <v>15</v>
      </c>
      <c r="B21" s="52"/>
      <c r="C21" s="52"/>
      <c r="D21" s="52"/>
      <c r="E21" s="52"/>
      <c r="F21" s="52"/>
      <c r="G21" s="52"/>
      <c r="H21" s="52"/>
    </row>
    <row r="22" spans="1:8" x14ac:dyDescent="0.3">
      <c r="A22" s="1" t="s">
        <v>16</v>
      </c>
      <c r="B22" s="2">
        <v>25</v>
      </c>
      <c r="C22" s="3" t="s">
        <v>17</v>
      </c>
      <c r="D22" s="6">
        <f>D$8*($B22/60)</f>
        <v>149.93589743589746</v>
      </c>
      <c r="E22" s="6">
        <f t="shared" ref="E22:H22" si="2">E$8*($B22/60)</f>
        <v>135.94017094017096</v>
      </c>
      <c r="F22" s="6">
        <f t="shared" si="2"/>
        <v>112.69230769230769</v>
      </c>
      <c r="G22" s="6">
        <f t="shared" si="2"/>
        <v>117.69230769230769</v>
      </c>
      <c r="H22" s="6">
        <f t="shared" si="2"/>
        <v>89.230769230769241</v>
      </c>
    </row>
    <row r="23" spans="1:8" x14ac:dyDescent="0.3">
      <c r="A23" s="1" t="s">
        <v>18</v>
      </c>
      <c r="B23" s="2">
        <v>30</v>
      </c>
      <c r="C23" s="3" t="s">
        <v>17</v>
      </c>
      <c r="D23" s="6">
        <f t="shared" ref="D23:H32" si="3">D$8*($B23/60)</f>
        <v>179.92307692307693</v>
      </c>
      <c r="E23" s="6">
        <f t="shared" si="3"/>
        <v>163.12820512820514</v>
      </c>
      <c r="F23" s="6">
        <f t="shared" si="3"/>
        <v>135.23076923076923</v>
      </c>
      <c r="G23" s="6">
        <f t="shared" si="3"/>
        <v>141.23076923076923</v>
      </c>
      <c r="H23" s="6">
        <f t="shared" si="3"/>
        <v>107.07692307692308</v>
      </c>
    </row>
    <row r="24" spans="1:8" x14ac:dyDescent="0.3">
      <c r="A24" s="1" t="s">
        <v>19</v>
      </c>
      <c r="B24" s="2">
        <v>35</v>
      </c>
      <c r="C24" s="3" t="s">
        <v>17</v>
      </c>
      <c r="D24" s="6">
        <f t="shared" si="3"/>
        <v>209.91025641025644</v>
      </c>
      <c r="E24" s="6">
        <f t="shared" si="3"/>
        <v>190.31623931623935</v>
      </c>
      <c r="F24" s="6">
        <f t="shared" si="3"/>
        <v>157.76923076923077</v>
      </c>
      <c r="G24" s="6">
        <f t="shared" si="3"/>
        <v>164.76923076923077</v>
      </c>
      <c r="H24" s="6">
        <f t="shared" si="3"/>
        <v>124.92307692307693</v>
      </c>
    </row>
    <row r="25" spans="1:8" x14ac:dyDescent="0.3">
      <c r="A25" s="1" t="s">
        <v>20</v>
      </c>
      <c r="B25" s="2">
        <v>40</v>
      </c>
      <c r="C25" s="3" t="s">
        <v>17</v>
      </c>
      <c r="D25" s="6">
        <f t="shared" si="3"/>
        <v>239.89743589743591</v>
      </c>
      <c r="E25" s="6">
        <f t="shared" si="3"/>
        <v>217.5042735042735</v>
      </c>
      <c r="F25" s="6">
        <f t="shared" si="3"/>
        <v>180.30769230769229</v>
      </c>
      <c r="G25" s="6">
        <f t="shared" si="3"/>
        <v>188.30769230769229</v>
      </c>
      <c r="H25" s="6">
        <f t="shared" si="3"/>
        <v>142.76923076923077</v>
      </c>
    </row>
    <row r="26" spans="1:8" x14ac:dyDescent="0.3">
      <c r="A26" s="1" t="s">
        <v>21</v>
      </c>
      <c r="B26" s="2">
        <v>45</v>
      </c>
      <c r="C26" s="3" t="s">
        <v>17</v>
      </c>
      <c r="D26" s="6">
        <f t="shared" si="3"/>
        <v>269.88461538461542</v>
      </c>
      <c r="E26" s="6">
        <f t="shared" si="3"/>
        <v>244.69230769230771</v>
      </c>
      <c r="F26" s="6">
        <f t="shared" si="3"/>
        <v>202.84615384615384</v>
      </c>
      <c r="G26" s="6">
        <f t="shared" si="3"/>
        <v>211.84615384615384</v>
      </c>
      <c r="H26" s="6">
        <f t="shared" si="3"/>
        <v>160.61538461538461</v>
      </c>
    </row>
    <row r="27" spans="1:8" x14ac:dyDescent="0.3">
      <c r="A27" s="1" t="s">
        <v>22</v>
      </c>
      <c r="B27" s="2">
        <v>50</v>
      </c>
      <c r="C27" s="3" t="s">
        <v>17</v>
      </c>
      <c r="D27" s="6">
        <f t="shared" si="3"/>
        <v>299.87179487179492</v>
      </c>
      <c r="E27" s="6">
        <f t="shared" si="3"/>
        <v>271.88034188034192</v>
      </c>
      <c r="F27" s="6">
        <f t="shared" si="3"/>
        <v>225.38461538461539</v>
      </c>
      <c r="G27" s="6">
        <f t="shared" si="3"/>
        <v>235.38461538461539</v>
      </c>
      <c r="H27" s="6">
        <f t="shared" si="3"/>
        <v>178.46153846153848</v>
      </c>
    </row>
    <row r="28" spans="1:8" x14ac:dyDescent="0.3">
      <c r="A28" s="1" t="s">
        <v>23</v>
      </c>
      <c r="B28" s="2">
        <v>65</v>
      </c>
      <c r="C28" s="3" t="s">
        <v>17</v>
      </c>
      <c r="D28" s="6">
        <f t="shared" si="3"/>
        <v>389.83333333333331</v>
      </c>
      <c r="E28" s="6">
        <f t="shared" si="3"/>
        <v>353.44444444444446</v>
      </c>
      <c r="F28" s="6">
        <f t="shared" si="3"/>
        <v>292.99999999999994</v>
      </c>
      <c r="G28" s="6">
        <f t="shared" si="3"/>
        <v>305.99999999999994</v>
      </c>
      <c r="H28" s="6">
        <f t="shared" si="3"/>
        <v>232</v>
      </c>
    </row>
    <row r="29" spans="1:8" x14ac:dyDescent="0.3">
      <c r="A29" s="1" t="s">
        <v>24</v>
      </c>
      <c r="B29" s="2">
        <v>600</v>
      </c>
      <c r="C29" s="3" t="s">
        <v>17</v>
      </c>
      <c r="D29" s="6">
        <f t="shared" si="3"/>
        <v>3598.4615384615386</v>
      </c>
      <c r="E29" s="6">
        <f t="shared" si="3"/>
        <v>3262.5641025641025</v>
      </c>
      <c r="F29" s="6">
        <f t="shared" si="3"/>
        <v>2704.6153846153848</v>
      </c>
      <c r="G29" s="6">
        <f t="shared" si="3"/>
        <v>2824.6153846153848</v>
      </c>
      <c r="H29" s="6">
        <f t="shared" si="3"/>
        <v>2141.5384615384614</v>
      </c>
    </row>
    <row r="30" spans="1:8" x14ac:dyDescent="0.3">
      <c r="A30" s="1" t="s">
        <v>25</v>
      </c>
      <c r="B30" s="2">
        <v>420</v>
      </c>
      <c r="C30" s="3" t="s">
        <v>17</v>
      </c>
      <c r="D30" s="6">
        <f t="shared" si="3"/>
        <v>2518.9230769230771</v>
      </c>
      <c r="E30" s="6">
        <f t="shared" si="3"/>
        <v>2283.7948717948721</v>
      </c>
      <c r="F30" s="6">
        <f t="shared" si="3"/>
        <v>1893.2307692307691</v>
      </c>
      <c r="G30" s="6">
        <f t="shared" si="3"/>
        <v>1977.2307692307691</v>
      </c>
      <c r="H30" s="6">
        <f t="shared" si="3"/>
        <v>1499.0769230769231</v>
      </c>
    </row>
    <row r="31" spans="1:8" x14ac:dyDescent="0.3">
      <c r="A31" s="1" t="s">
        <v>26</v>
      </c>
      <c r="B31" s="2">
        <v>300</v>
      </c>
      <c r="C31" s="3" t="s">
        <v>17</v>
      </c>
      <c r="D31" s="6">
        <f t="shared" si="3"/>
        <v>1799.2307692307693</v>
      </c>
      <c r="E31" s="6">
        <f t="shared" si="3"/>
        <v>1631.2820512820513</v>
      </c>
      <c r="F31" s="6">
        <f t="shared" si="3"/>
        <v>1352.3076923076924</v>
      </c>
      <c r="G31" s="6">
        <f t="shared" si="3"/>
        <v>1412.3076923076924</v>
      </c>
      <c r="H31" s="6">
        <f t="shared" si="3"/>
        <v>1070.7692307692307</v>
      </c>
    </row>
    <row r="32" spans="1:8" x14ac:dyDescent="0.3">
      <c r="A32" s="1" t="s">
        <v>27</v>
      </c>
      <c r="B32" s="2">
        <v>480</v>
      </c>
      <c r="C32" s="3" t="s">
        <v>17</v>
      </c>
      <c r="D32" s="6">
        <f t="shared" si="3"/>
        <v>2878.7692307692309</v>
      </c>
      <c r="E32" s="6">
        <f t="shared" si="3"/>
        <v>2610.0512820512822</v>
      </c>
      <c r="F32" s="6">
        <f t="shared" si="3"/>
        <v>2163.6923076923076</v>
      </c>
      <c r="G32" s="6">
        <f t="shared" si="3"/>
        <v>2259.6923076923076</v>
      </c>
      <c r="H32" s="6">
        <f>H$8*($B32/60)</f>
        <v>1713.2307692307693</v>
      </c>
    </row>
    <row r="33" spans="1:8" x14ac:dyDescent="0.3">
      <c r="A33" s="51" t="s">
        <v>28</v>
      </c>
      <c r="B33" s="51"/>
      <c r="C33" s="51"/>
      <c r="D33" s="51"/>
      <c r="E33" s="51"/>
      <c r="F33" s="51"/>
      <c r="G33" s="51"/>
      <c r="H33" s="51"/>
    </row>
    <row r="34" spans="1:8" x14ac:dyDescent="0.3">
      <c r="A34" s="52" t="s">
        <v>29</v>
      </c>
      <c r="B34" s="52"/>
      <c r="C34" s="52"/>
      <c r="D34" s="52"/>
      <c r="E34" s="52"/>
      <c r="F34" s="52"/>
      <c r="G34" s="52"/>
      <c r="H34" s="52"/>
    </row>
    <row r="35" spans="1:8" x14ac:dyDescent="0.3">
      <c r="A35" s="51" t="s">
        <v>30</v>
      </c>
      <c r="B35" s="51"/>
      <c r="C35" s="51"/>
      <c r="D35" s="51"/>
      <c r="E35" s="51"/>
      <c r="F35" s="51"/>
      <c r="G35" s="51"/>
      <c r="H35" s="51"/>
    </row>
    <row r="36" spans="1:8" ht="14.4" customHeight="1" x14ac:dyDescent="0.3">
      <c r="A36" s="52" t="s">
        <v>31</v>
      </c>
      <c r="B36" s="52"/>
      <c r="C36" s="52"/>
      <c r="D36" s="52"/>
      <c r="E36" s="52"/>
      <c r="F36" s="52"/>
      <c r="G36" s="52"/>
      <c r="H36" s="52"/>
    </row>
    <row r="37" spans="1:8" x14ac:dyDescent="0.3">
      <c r="A37" s="51" t="s">
        <v>32</v>
      </c>
      <c r="B37" s="51"/>
      <c r="C37" s="51"/>
      <c r="D37" s="51"/>
      <c r="E37" s="51"/>
      <c r="F37" s="51"/>
      <c r="G37" s="51"/>
      <c r="H37" s="51"/>
    </row>
    <row r="38" spans="1:8" ht="14.4" customHeight="1" x14ac:dyDescent="0.3">
      <c r="A38" s="52" t="s">
        <v>33</v>
      </c>
      <c r="B38" s="52"/>
      <c r="C38" s="52"/>
      <c r="D38" s="52"/>
      <c r="E38" s="52"/>
      <c r="F38" s="52"/>
      <c r="G38" s="52"/>
      <c r="H38" s="52"/>
    </row>
    <row r="39" spans="1:8" x14ac:dyDescent="0.3">
      <c r="A39" s="51" t="s">
        <v>32</v>
      </c>
      <c r="B39" s="51"/>
      <c r="C39" s="51"/>
      <c r="D39" s="51"/>
      <c r="E39" s="51"/>
      <c r="F39" s="51"/>
      <c r="G39" s="51"/>
      <c r="H39" s="51"/>
    </row>
    <row r="40" spans="1:8" ht="15" customHeight="1" x14ac:dyDescent="0.3">
      <c r="A40" s="53" t="s">
        <v>62</v>
      </c>
      <c r="B40" s="53"/>
      <c r="C40" s="53"/>
      <c r="D40" s="53"/>
      <c r="E40" s="53"/>
      <c r="F40" s="53"/>
      <c r="G40" s="53"/>
      <c r="H40" s="53"/>
    </row>
    <row r="41" spans="1:8" ht="15" customHeight="1" x14ac:dyDescent="0.3">
      <c r="A41" s="53"/>
      <c r="B41" s="53"/>
      <c r="C41" s="53"/>
      <c r="D41" s="53"/>
      <c r="E41" s="53"/>
      <c r="F41" s="53"/>
      <c r="G41" s="53"/>
      <c r="H41" s="53"/>
    </row>
    <row r="42" spans="1:8" ht="15" customHeight="1" x14ac:dyDescent="0.3">
      <c r="A42" s="53"/>
      <c r="B42" s="53"/>
      <c r="C42" s="53"/>
      <c r="D42" s="53"/>
      <c r="E42" s="53"/>
      <c r="F42" s="53"/>
      <c r="G42" s="53"/>
      <c r="H42" s="53"/>
    </row>
    <row r="43" spans="1:8" x14ac:dyDescent="0.3">
      <c r="A43" s="9" t="s">
        <v>61</v>
      </c>
      <c r="B43" s="10"/>
      <c r="C43" s="30" t="s">
        <v>36</v>
      </c>
      <c r="D43" s="30" t="s">
        <v>37</v>
      </c>
      <c r="E43" s="30" t="s">
        <v>45</v>
      </c>
      <c r="F43" s="57" t="s">
        <v>46</v>
      </c>
      <c r="G43" s="58"/>
      <c r="H43" s="10"/>
    </row>
    <row r="44" spans="1:8" ht="14.4" customHeight="1" x14ac:dyDescent="0.3">
      <c r="A44" s="54" t="s">
        <v>47</v>
      </c>
      <c r="B44" s="11"/>
      <c r="C44" s="23">
        <v>5000</v>
      </c>
      <c r="D44" s="23">
        <v>8000</v>
      </c>
      <c r="E44" s="24">
        <v>13000</v>
      </c>
      <c r="F44" s="59">
        <v>20000</v>
      </c>
      <c r="G44" s="60"/>
      <c r="H44" s="38"/>
    </row>
    <row r="45" spans="1:8" x14ac:dyDescent="0.3">
      <c r="A45" s="55"/>
      <c r="B45" s="12"/>
      <c r="C45" s="16" t="s">
        <v>50</v>
      </c>
      <c r="D45" s="25" t="s">
        <v>51</v>
      </c>
      <c r="E45" s="26" t="s">
        <v>52</v>
      </c>
      <c r="F45" s="61" t="s">
        <v>53</v>
      </c>
      <c r="G45" s="62"/>
      <c r="H45" s="13"/>
    </row>
    <row r="46" spans="1:8" ht="14.4" customHeight="1" x14ac:dyDescent="0.3">
      <c r="A46" s="54" t="s">
        <v>48</v>
      </c>
      <c r="B46" s="14"/>
      <c r="C46" s="23">
        <v>8000</v>
      </c>
      <c r="D46" s="24">
        <v>13000</v>
      </c>
      <c r="E46" s="24">
        <v>20000</v>
      </c>
      <c r="F46" s="59">
        <v>26000</v>
      </c>
      <c r="G46" s="60"/>
      <c r="H46" s="38"/>
    </row>
    <row r="47" spans="1:8" x14ac:dyDescent="0.3">
      <c r="A47" s="55"/>
      <c r="B47" s="15"/>
      <c r="C47" s="27" t="s">
        <v>51</v>
      </c>
      <c r="D47" s="27" t="s">
        <v>52</v>
      </c>
      <c r="E47" s="28" t="s">
        <v>53</v>
      </c>
      <c r="F47" s="63" t="s">
        <v>54</v>
      </c>
      <c r="G47" s="64"/>
      <c r="H47" s="17"/>
    </row>
    <row r="48" spans="1:8" ht="14.4" customHeight="1" x14ac:dyDescent="0.3">
      <c r="A48" s="54" t="s">
        <v>49</v>
      </c>
      <c r="B48" s="14"/>
      <c r="C48" s="23">
        <v>16000</v>
      </c>
      <c r="D48" s="23">
        <v>27000</v>
      </c>
      <c r="E48" s="24">
        <v>36000</v>
      </c>
      <c r="F48" s="59">
        <v>43000</v>
      </c>
      <c r="G48" s="60"/>
      <c r="H48" s="38"/>
    </row>
    <row r="49" spans="1:8" x14ac:dyDescent="0.3">
      <c r="A49" s="56"/>
      <c r="B49" s="18"/>
      <c r="C49" s="25" t="s">
        <v>55</v>
      </c>
      <c r="D49" s="29" t="s">
        <v>56</v>
      </c>
      <c r="E49" s="16" t="s">
        <v>57</v>
      </c>
      <c r="F49" s="61" t="s">
        <v>58</v>
      </c>
      <c r="G49" s="62"/>
      <c r="H49" s="13"/>
    </row>
    <row r="50" spans="1:8" x14ac:dyDescent="0.3">
      <c r="A50" s="44" t="s">
        <v>40</v>
      </c>
      <c r="B50" s="44"/>
      <c r="C50" s="44"/>
      <c r="D50" s="44"/>
      <c r="E50" s="44"/>
      <c r="F50" s="44"/>
      <c r="G50" s="44"/>
      <c r="H50" s="44"/>
    </row>
    <row r="51" spans="1:8" x14ac:dyDescent="0.3">
      <c r="A51" s="44"/>
      <c r="B51" s="44"/>
      <c r="C51" s="44"/>
      <c r="D51" s="44"/>
      <c r="E51" s="44"/>
      <c r="F51" s="44"/>
      <c r="G51" s="44"/>
      <c r="H51" s="44"/>
    </row>
    <row r="52" spans="1:8" x14ac:dyDescent="0.3">
      <c r="A52" s="1" t="s">
        <v>41</v>
      </c>
      <c r="B52" s="2">
        <v>30</v>
      </c>
      <c r="C52" s="3" t="s">
        <v>7</v>
      </c>
      <c r="D52" s="7">
        <f>D$8*B52</f>
        <v>10795.384615384615</v>
      </c>
      <c r="E52" s="3"/>
      <c r="F52" s="3"/>
      <c r="G52" s="3"/>
      <c r="H52" s="3"/>
    </row>
    <row r="53" spans="1:8" x14ac:dyDescent="0.3">
      <c r="A53" s="1" t="s">
        <v>42</v>
      </c>
      <c r="B53" s="2">
        <v>15</v>
      </c>
      <c r="C53" s="3" t="s">
        <v>7</v>
      </c>
      <c r="D53" s="7">
        <f t="shared" ref="D53:D54" si="4">D$8*B53</f>
        <v>5397.6923076923076</v>
      </c>
      <c r="E53" s="3"/>
      <c r="F53" s="3"/>
      <c r="G53" s="3"/>
      <c r="H53" s="3"/>
    </row>
    <row r="54" spans="1:8" x14ac:dyDescent="0.3">
      <c r="A54" s="1" t="s">
        <v>43</v>
      </c>
      <c r="B54" s="2">
        <v>10</v>
      </c>
      <c r="C54" s="3" t="s">
        <v>7</v>
      </c>
      <c r="D54" s="7">
        <f t="shared" si="4"/>
        <v>3598.4615384615386</v>
      </c>
      <c r="E54" s="3"/>
      <c r="F54" s="3"/>
      <c r="G54" s="3"/>
      <c r="H54" s="3"/>
    </row>
  </sheetData>
  <mergeCells count="33">
    <mergeCell ref="A40:H42"/>
    <mergeCell ref="A50:H51"/>
    <mergeCell ref="A44:A45"/>
    <mergeCell ref="A46:A47"/>
    <mergeCell ref="A48:A49"/>
    <mergeCell ref="F43:G43"/>
    <mergeCell ref="F44:G44"/>
    <mergeCell ref="F45:G45"/>
    <mergeCell ref="F49:G49"/>
    <mergeCell ref="F48:G48"/>
    <mergeCell ref="F47:G47"/>
    <mergeCell ref="F46:G46"/>
    <mergeCell ref="A39:H39"/>
    <mergeCell ref="A38:H38"/>
    <mergeCell ref="A20:H20"/>
    <mergeCell ref="A21:H21"/>
    <mergeCell ref="A17:H18"/>
    <mergeCell ref="A19:H19"/>
    <mergeCell ref="A33:H33"/>
    <mergeCell ref="A34:H34"/>
    <mergeCell ref="A35:H35"/>
    <mergeCell ref="A36:H36"/>
    <mergeCell ref="A37:H37"/>
    <mergeCell ref="A1:H2"/>
    <mergeCell ref="A3:H3"/>
    <mergeCell ref="A4:H4"/>
    <mergeCell ref="A9:H10"/>
    <mergeCell ref="B5:C5"/>
    <mergeCell ref="D5:D6"/>
    <mergeCell ref="H5:H6"/>
    <mergeCell ref="G5:G6"/>
    <mergeCell ref="F5:F6"/>
    <mergeCell ref="E5:E6"/>
  </mergeCells>
  <pageMargins left="0.7" right="0.7" top="0.75" bottom="0.75" header="0.3" footer="0.3"/>
  <pageSetup paperSize="9" scale="7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4BFD79-DFAB-4745-89AE-9D5A58EAEB38}">
  <dimension ref="A1:H10"/>
  <sheetViews>
    <sheetView workbookViewId="0">
      <selection sqref="A1:H10"/>
    </sheetView>
  </sheetViews>
  <sheetFormatPr baseColWidth="10" defaultRowHeight="14.4" x14ac:dyDescent="0.3"/>
  <sheetData>
    <row r="1" spans="1:8" x14ac:dyDescent="0.3">
      <c r="A1" s="53" t="s">
        <v>34</v>
      </c>
      <c r="B1" s="53"/>
      <c r="C1" s="53"/>
      <c r="D1" s="53"/>
      <c r="E1" s="53"/>
      <c r="F1" s="53"/>
      <c r="G1" s="53"/>
      <c r="H1" s="53"/>
    </row>
    <row r="2" spans="1:8" x14ac:dyDescent="0.3">
      <c r="A2" s="53"/>
      <c r="B2" s="53"/>
      <c r="C2" s="53"/>
      <c r="D2" s="53"/>
      <c r="E2" s="53"/>
      <c r="F2" s="53"/>
      <c r="G2" s="53"/>
      <c r="H2" s="53"/>
    </row>
    <row r="3" spans="1:8" x14ac:dyDescent="0.3">
      <c r="A3" s="53"/>
      <c r="B3" s="53"/>
      <c r="C3" s="53"/>
      <c r="D3" s="53"/>
      <c r="E3" s="53"/>
      <c r="F3" s="53"/>
      <c r="G3" s="53"/>
      <c r="H3" s="53"/>
    </row>
    <row r="4" spans="1:8" x14ac:dyDescent="0.3">
      <c r="A4" s="52" t="s">
        <v>35</v>
      </c>
      <c r="B4" s="52"/>
      <c r="C4" s="52"/>
      <c r="D4" s="52"/>
      <c r="E4" s="52"/>
      <c r="F4" s="52"/>
      <c r="G4" s="52"/>
      <c r="H4" s="52"/>
    </row>
    <row r="5" spans="1:8" x14ac:dyDescent="0.3">
      <c r="A5" s="1" t="s">
        <v>36</v>
      </c>
      <c r="B5" s="2">
        <v>25</v>
      </c>
      <c r="C5" s="3" t="s">
        <v>7</v>
      </c>
      <c r="D5" s="3"/>
      <c r="E5" s="7">
        <f>'Ark1'!P$8*B5</f>
        <v>0</v>
      </c>
      <c r="F5" s="3"/>
      <c r="G5" s="3"/>
      <c r="H5" s="3"/>
    </row>
    <row r="6" spans="1:8" x14ac:dyDescent="0.3">
      <c r="A6" s="1" t="s">
        <v>37</v>
      </c>
      <c r="B6" s="2">
        <v>40</v>
      </c>
      <c r="C6" s="3" t="s">
        <v>7</v>
      </c>
      <c r="D6" s="3"/>
      <c r="E6" s="7">
        <f>'Ark1'!P$8*B6</f>
        <v>0</v>
      </c>
      <c r="F6" s="3"/>
      <c r="G6" s="3"/>
      <c r="H6" s="3"/>
    </row>
    <row r="7" spans="1:8" x14ac:dyDescent="0.3">
      <c r="A7" s="1" t="s">
        <v>38</v>
      </c>
      <c r="B7" s="2">
        <v>60</v>
      </c>
      <c r="C7" s="3" t="s">
        <v>7</v>
      </c>
      <c r="D7" s="3"/>
      <c r="E7" s="7">
        <f>'Ark1'!P$8*B7</f>
        <v>0</v>
      </c>
      <c r="F7" s="3"/>
      <c r="G7" s="3"/>
      <c r="H7" s="3"/>
    </row>
    <row r="8" spans="1:8" x14ac:dyDescent="0.3">
      <c r="A8" s="52" t="s">
        <v>39</v>
      </c>
      <c r="B8" s="52"/>
      <c r="C8" s="52"/>
      <c r="D8" s="52"/>
      <c r="E8" s="52"/>
      <c r="F8" s="52"/>
      <c r="G8" s="52"/>
      <c r="H8" s="52"/>
    </row>
    <row r="9" spans="1:8" x14ac:dyDescent="0.3">
      <c r="A9" s="1" t="s">
        <v>36</v>
      </c>
      <c r="B9" s="2">
        <v>45</v>
      </c>
      <c r="C9" s="3" t="s">
        <v>7</v>
      </c>
      <c r="D9" s="7">
        <f>'Ark1'!O$8*B9</f>
        <v>0</v>
      </c>
      <c r="E9" s="3"/>
      <c r="F9" s="3"/>
      <c r="G9" s="3"/>
      <c r="H9" s="3"/>
    </row>
    <row r="10" spans="1:8" x14ac:dyDescent="0.3">
      <c r="A10" s="1" t="s">
        <v>37</v>
      </c>
      <c r="B10" s="2">
        <v>75</v>
      </c>
      <c r="C10" s="3" t="s">
        <v>7</v>
      </c>
      <c r="D10" s="7">
        <f>'Ark1'!O$8*B10</f>
        <v>0</v>
      </c>
      <c r="E10" s="3"/>
      <c r="F10" s="3"/>
      <c r="G10" s="3"/>
      <c r="H10" s="3"/>
    </row>
  </sheetData>
  <mergeCells count="3">
    <mergeCell ref="A1:H3"/>
    <mergeCell ref="A4:H4"/>
    <mergeCell ref="A8:H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Ark1</vt:lpstr>
      <vt:lpstr>Ark2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Even Kristoffer Kalås</dc:creator>
  <cp:lastModifiedBy>Kari Klepp</cp:lastModifiedBy>
  <cp:lastPrinted>2025-05-26T06:41:09Z</cp:lastPrinted>
  <dcterms:created xsi:type="dcterms:W3CDTF">2025-03-12T14:17:53Z</dcterms:created>
  <dcterms:modified xsi:type="dcterms:W3CDTF">2025-06-27T09:52:16Z</dcterms:modified>
</cp:coreProperties>
</file>