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.ansatt.ntnu.no\christto\Documents\Råd og utvalg\LOSAM\2023\"/>
    </mc:Choice>
  </mc:AlternateContent>
  <xr:revisionPtr revIDLastSave="0" documentId="8_{92C138F5-53B1-4AA3-B32F-F336D6A8F977}" xr6:coauthVersionLast="47" xr6:coauthVersionMax="47" xr10:uidLastSave="{00000000-0000-0000-0000-000000000000}"/>
  <bookViews>
    <workbookView xWindow="-120" yWindow="-120" windowWidth="29040" windowHeight="17640" xr2:uid="{BFE1CF98-8811-4707-A575-AE1DD60CC930}"/>
  </bookViews>
  <sheets>
    <sheet name="Startlønn" sheetId="3" r:id="rId1"/>
    <sheet name="Lønnstabel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" l="1"/>
  <c r="G12" i="3"/>
  <c r="G13" i="3"/>
  <c r="G14" i="3"/>
  <c r="G15" i="3"/>
  <c r="G16" i="3"/>
  <c r="G10" i="3"/>
  <c r="F15" i="3"/>
  <c r="F16" i="3"/>
  <c r="F10" i="3"/>
  <c r="F11" i="3"/>
  <c r="F12" i="3"/>
  <c r="F13" i="3"/>
  <c r="F14" i="3"/>
  <c r="D10" i="3"/>
  <c r="E10" i="3" s="1"/>
  <c r="D11" i="3"/>
  <c r="E11" i="3" s="1"/>
  <c r="D12" i="3"/>
  <c r="E12" i="3" s="1"/>
  <c r="D13" i="3"/>
  <c r="D15" i="3"/>
  <c r="E15" i="3" s="1"/>
  <c r="D16" i="3"/>
  <c r="E16" i="3" s="1"/>
  <c r="D14" i="3"/>
  <c r="E14" i="3" s="1"/>
  <c r="E13" i="3" l="1"/>
  <c r="C101" i="2"/>
  <c r="D101" i="2" s="1"/>
  <c r="C100" i="2"/>
  <c r="D100" i="2" s="1"/>
  <c r="C99" i="2"/>
  <c r="D99" i="2" s="1"/>
  <c r="C98" i="2"/>
  <c r="D98" i="2" s="1"/>
  <c r="C97" i="2"/>
  <c r="D97" i="2" s="1"/>
  <c r="C96" i="2"/>
  <c r="D96" i="2" s="1"/>
  <c r="C95" i="2"/>
  <c r="D95" i="2" s="1"/>
  <c r="D94" i="2"/>
  <c r="C94" i="2"/>
  <c r="C93" i="2"/>
  <c r="D93" i="2" s="1"/>
  <c r="C92" i="2"/>
  <c r="D92" i="2" s="1"/>
  <c r="D91" i="2"/>
  <c r="C91" i="2"/>
  <c r="C90" i="2"/>
  <c r="D90" i="2" s="1"/>
  <c r="C89" i="2"/>
  <c r="D89" i="2" s="1"/>
  <c r="C88" i="2"/>
  <c r="D88" i="2" s="1"/>
  <c r="C87" i="2"/>
  <c r="D87" i="2" s="1"/>
  <c r="D86" i="2"/>
  <c r="C86" i="2"/>
  <c r="C85" i="2"/>
  <c r="D85" i="2" s="1"/>
  <c r="C84" i="2"/>
  <c r="D84" i="2" s="1"/>
  <c r="D83" i="2"/>
  <c r="C83" i="2"/>
  <c r="C82" i="2"/>
  <c r="D82" i="2" s="1"/>
  <c r="C81" i="2"/>
  <c r="D81" i="2" s="1"/>
  <c r="C80" i="2"/>
  <c r="D80" i="2" s="1"/>
  <c r="C79" i="2"/>
  <c r="D79" i="2" s="1"/>
  <c r="D78" i="2"/>
  <c r="C78" i="2"/>
  <c r="C77" i="2"/>
  <c r="D77" i="2" s="1"/>
  <c r="C76" i="2"/>
  <c r="D76" i="2" s="1"/>
  <c r="D75" i="2"/>
  <c r="C75" i="2"/>
  <c r="C74" i="2"/>
  <c r="D74" i="2" s="1"/>
  <c r="C73" i="2"/>
  <c r="D73" i="2" s="1"/>
  <c r="C72" i="2"/>
  <c r="D72" i="2" s="1"/>
  <c r="C71" i="2"/>
  <c r="D71" i="2" s="1"/>
  <c r="D70" i="2"/>
  <c r="C70" i="2"/>
  <c r="C69" i="2"/>
  <c r="D69" i="2" s="1"/>
  <c r="C68" i="2"/>
  <c r="D68" i="2" s="1"/>
  <c r="D67" i="2"/>
  <c r="C67" i="2"/>
  <c r="C66" i="2"/>
  <c r="D66" i="2" s="1"/>
  <c r="C65" i="2"/>
  <c r="D65" i="2" s="1"/>
  <c r="C64" i="2"/>
  <c r="D64" i="2" s="1"/>
  <c r="C63" i="2"/>
  <c r="D63" i="2" s="1"/>
  <c r="D62" i="2"/>
  <c r="C62" i="2"/>
  <c r="C61" i="2"/>
  <c r="D61" i="2" s="1"/>
  <c r="C60" i="2"/>
  <c r="D60" i="2" s="1"/>
  <c r="D59" i="2"/>
  <c r="C59" i="2"/>
  <c r="C58" i="2"/>
  <c r="D58" i="2" s="1"/>
  <c r="C57" i="2"/>
  <c r="D57" i="2" s="1"/>
  <c r="C56" i="2"/>
  <c r="D56" i="2" s="1"/>
  <c r="C55" i="2"/>
  <c r="D55" i="2" s="1"/>
  <c r="C54" i="2"/>
  <c r="D54" i="2" s="1"/>
  <c r="C53" i="2"/>
  <c r="D53" i="2" s="1"/>
  <c r="C52" i="2"/>
  <c r="D52" i="2" s="1"/>
  <c r="C51" i="2"/>
  <c r="D51" i="2" s="1"/>
  <c r="D50" i="2"/>
  <c r="C50" i="2"/>
  <c r="C49" i="2"/>
  <c r="D49" i="2" s="1"/>
  <c r="C48" i="2"/>
  <c r="D48" i="2" s="1"/>
  <c r="C47" i="2"/>
  <c r="D47" i="2" s="1"/>
  <c r="C46" i="2"/>
  <c r="D46" i="2" s="1"/>
  <c r="C45" i="2"/>
  <c r="D45" i="2" s="1"/>
  <c r="C44" i="2"/>
  <c r="D44" i="2" s="1"/>
  <c r="C43" i="2"/>
  <c r="D43" i="2" s="1"/>
  <c r="C42" i="2"/>
  <c r="D42" i="2" s="1"/>
  <c r="C41" i="2"/>
  <c r="D41" i="2" s="1"/>
  <c r="C40" i="2"/>
  <c r="D40" i="2" s="1"/>
  <c r="C39" i="2"/>
  <c r="D39" i="2" s="1"/>
  <c r="D38" i="2"/>
  <c r="C38" i="2"/>
  <c r="C37" i="2"/>
  <c r="D37" i="2" s="1"/>
  <c r="C36" i="2"/>
  <c r="D36" i="2" s="1"/>
  <c r="C35" i="2"/>
  <c r="D35" i="2" s="1"/>
  <c r="D34" i="2"/>
  <c r="C34" i="2"/>
  <c r="C33" i="2"/>
  <c r="D33" i="2" s="1"/>
  <c r="C32" i="2"/>
  <c r="D32" i="2" s="1"/>
  <c r="C31" i="2"/>
  <c r="D31" i="2" s="1"/>
  <c r="C30" i="2"/>
  <c r="D30" i="2" s="1"/>
  <c r="C29" i="2"/>
  <c r="D29" i="2" s="1"/>
  <c r="C28" i="2"/>
  <c r="D28" i="2" s="1"/>
  <c r="C27" i="2"/>
  <c r="D27" i="2" s="1"/>
  <c r="C26" i="2"/>
  <c r="D26" i="2" s="1"/>
  <c r="C25" i="2"/>
  <c r="D25" i="2" s="1"/>
  <c r="C24" i="2"/>
  <c r="D24" i="2" s="1"/>
  <c r="C23" i="2"/>
  <c r="D23" i="2" s="1"/>
  <c r="C22" i="2"/>
  <c r="D22" i="2" s="1"/>
  <c r="C21" i="2"/>
  <c r="D21" i="2" s="1"/>
  <c r="C20" i="2"/>
  <c r="D20" i="2" s="1"/>
  <c r="C19" i="2"/>
  <c r="D19" i="2" s="1"/>
</calcChain>
</file>

<file path=xl/sharedStrings.xml><?xml version="1.0" encoding="utf-8"?>
<sst xmlns="http://schemas.openxmlformats.org/spreadsheetml/2006/main" count="39" uniqueCount="36">
  <si>
    <t>Startlønn feltpersonalet</t>
  </si>
  <si>
    <t>Startlønn tar utgangspunkt i HTA for Akademikerne og Unio lønnsfastsettelse for kode 1085 Avdelingsingeniør, hvor § 3, 2. ledd stadfester minstelønn for ansettelse med høyere utdanning. Dette er utgangspunkt for startlønn Feltarkeolog I, og de andre titlene lønnes etter tidligere differanser.</t>
  </si>
  <si>
    <t xml:space="preserve">Lønnsutvikling av ansiennitet beregnes fra  HTA (§ 4), med en årlig stigning på 1,1 % i 10 år. </t>
  </si>
  <si>
    <t>Tittel</t>
  </si>
  <si>
    <t>Utdanning</t>
  </si>
  <si>
    <t>Tilsvarende lønnstrinn (LO/YS)</t>
  </si>
  <si>
    <t>Startlønn år</t>
  </si>
  <si>
    <t>Startlønn time</t>
  </si>
  <si>
    <t>Årslønn ans. 10 år</t>
  </si>
  <si>
    <t>Timelønn ans. 10 år</t>
  </si>
  <si>
    <t>Feltleder I</t>
  </si>
  <si>
    <t>Master</t>
  </si>
  <si>
    <t>Feltleder PhD</t>
  </si>
  <si>
    <t>PhD</t>
  </si>
  <si>
    <t>Feltleder II</t>
  </si>
  <si>
    <t xml:space="preserve"> </t>
  </si>
  <si>
    <t>Feltleder III</t>
  </si>
  <si>
    <t>Bachelor</t>
  </si>
  <si>
    <t>Feltakreolog I</t>
  </si>
  <si>
    <t>Feltarkeolog II</t>
  </si>
  <si>
    <t>Feltassistent</t>
  </si>
  <si>
    <t>ufaglært</t>
  </si>
  <si>
    <t xml:space="preserve">Minstelønn HTA § 3, 2.ledd </t>
  </si>
  <si>
    <t>Fra 01.05.2022</t>
  </si>
  <si>
    <t>Ansiennitetsberegning</t>
  </si>
  <si>
    <t xml:space="preserve">Tidligere tjeneste godskrives i relasjon til denne avtalen, slik at feltarbeid (herunder for- og etterarbeid) à 3 måneder (12 uker) gir ett års tjenesteansiennitet. Ved senere ansettelser i statlige stillinger godskrives tjenesten i felt etter de regler som er fastsatt for den enkelte lønnsplan og reglene i lønnsregulativets bestemmelser. Ny ansiennitetsberegning gjøres ved årsskifte. </t>
  </si>
  <si>
    <t>DET KGL. KOMMUNAL- OG MODERNISERINGSDEPARTEMENT</t>
  </si>
  <si>
    <r>
      <t>HOVEDLØNNSTABELL LO STAT, UNIO OG YS STAT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</si>
  <si>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Lønn for arbeidstakere i staten gjeldende fra 1.mai 2018</t>
  </si>
  <si>
    <t>Bruttolønn pr. år</t>
  </si>
  <si>
    <t>Timelønn 37,5t</t>
  </si>
  <si>
    <t>Lønns-</t>
  </si>
  <si>
    <t>Bruttolønn</t>
  </si>
  <si>
    <t>trinn</t>
  </si>
  <si>
    <t>- OU</t>
  </si>
  <si>
    <r>
      <rPr>
        <vertAlign val="superscript"/>
        <sz val="10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Det skal trekkes kr 400,- pr. år i OU-midler av bruttolønn pr. år. Bruttolønn kan inkludere mer enn bruttolønn etter hovedlønnstabellen, for eksempel kronetillegg gitt i lokale forhandlinger 2016 og kronetillegg som tidligere ble gitt som B-tillegg.    
Pensjonsinnskudd er 2 pst av bruttolønn opp til 12*folketrygdens grunnbeløp. For høyere bruttolønn beregnes 2 pst pensjonsinnskudd av 12*folketrygdens grunnbeløp.                
Nettolønn er bruttolønn etter fratrekk for OU-midler og pensjonsinnskudd.            
Overtidsgodtgjørelse beregnes ut fra bruttolønn som deles på 1850 og multipliseres med 1,5 (50%) og 2 (100%).                                     
Nattidskompensasjon beregnes ut i fra bruttolønn som deles på 1850 og multipliseres med 0,45 (45%)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</si>
</sst>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quotePrefix="1" applyFont="1" applyFill="1" applyBorder="1" applyAlignment="1">
      <alignment horizontal="center"/>
    </xf>
    <xf numFmtId="0" fontId="1" fillId="0" borderId="4" xfId="0" applyFont="1" applyBorder="1"/>
    <xf numFmtId="3" fontId="0" fillId="0" borderId="0" xfId="0" applyNumberFormat="1"/>
    <xf numFmtId="2" fontId="0" fillId="0" borderId="0" xfId="0" applyNumberFormat="1"/>
    <xf numFmtId="3" fontId="1" fillId="0" borderId="4" xfId="0" applyNumberFormat="1" applyFont="1" applyBorder="1"/>
    <xf numFmtId="0" fontId="5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3" fontId="0" fillId="3" borderId="0" xfId="0" applyNumberFormat="1" applyFill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BA3B5-6FA9-4417-9C02-171574B4613D}">
  <dimension ref="A3:I51"/>
  <sheetViews>
    <sheetView tabSelected="1" workbookViewId="0">
      <selection activeCell="H13" sqref="H13"/>
    </sheetView>
  </sheetViews>
  <sheetFormatPr baseColWidth="10" defaultColWidth="11.42578125" defaultRowHeight="15" x14ac:dyDescent="0.25"/>
  <cols>
    <col min="1" max="1" width="14.5703125" customWidth="1"/>
    <col min="4" max="4" width="12.85546875" bestFit="1" customWidth="1"/>
    <col min="5" max="5" width="13.140625" bestFit="1" customWidth="1"/>
    <col min="6" max="6" width="13.28515625" bestFit="1" customWidth="1"/>
  </cols>
  <sheetData>
    <row r="3" spans="1:9" ht="18.75" x14ac:dyDescent="0.3">
      <c r="A3" s="9" t="s">
        <v>0</v>
      </c>
    </row>
    <row r="4" spans="1:9" ht="58.5" customHeight="1" x14ac:dyDescent="0.25">
      <c r="A4" s="13" t="s">
        <v>1</v>
      </c>
      <c r="B4" s="13"/>
      <c r="C4" s="13"/>
      <c r="D4" s="13"/>
      <c r="E4" s="13"/>
      <c r="F4" s="13"/>
      <c r="G4" s="13"/>
    </row>
    <row r="6" spans="1:9" x14ac:dyDescent="0.25">
      <c r="A6" t="s">
        <v>2</v>
      </c>
    </row>
    <row r="9" spans="1:9" ht="45" x14ac:dyDescent="0.25">
      <c r="A9" t="s">
        <v>3</v>
      </c>
      <c r="B9" t="s">
        <v>4</v>
      </c>
      <c r="C9" s="10" t="s">
        <v>5</v>
      </c>
      <c r="D9" t="s">
        <v>6</v>
      </c>
      <c r="E9" t="s">
        <v>7</v>
      </c>
      <c r="F9" s="10" t="s">
        <v>8</v>
      </c>
      <c r="G9" s="10" t="s">
        <v>9</v>
      </c>
      <c r="H9" s="10"/>
    </row>
    <row r="10" spans="1:9" x14ac:dyDescent="0.25">
      <c r="A10" t="s">
        <v>10</v>
      </c>
      <c r="B10" t="s">
        <v>11</v>
      </c>
      <c r="C10">
        <v>55</v>
      </c>
      <c r="D10" s="11">
        <f>VLOOKUP(C10,Lønnstabell!$A$19:$B$101,2,FALSE)</f>
        <v>509500</v>
      </c>
      <c r="E10" s="11">
        <f>D10/1950</f>
        <v>261.28205128205127</v>
      </c>
      <c r="F10" s="11">
        <f t="shared" ref="F10:F13" si="0">D10*(1.011)^10</f>
        <v>568402.19222252129</v>
      </c>
      <c r="G10" s="11">
        <f>F10/1950</f>
        <v>291.48830370385707</v>
      </c>
    </row>
    <row r="11" spans="1:9" x14ac:dyDescent="0.25">
      <c r="A11" t="s">
        <v>12</v>
      </c>
      <c r="B11" t="s">
        <v>13</v>
      </c>
      <c r="C11">
        <v>57</v>
      </c>
      <c r="D11" s="11">
        <f>VLOOKUP(C11,Lønnstabell!$A$19:$B$101,2,FALSE)</f>
        <v>526100</v>
      </c>
      <c r="E11" s="11">
        <f t="shared" ref="E11:E16" si="1">D11/1950</f>
        <v>269.79487179487177</v>
      </c>
      <c r="F11" s="11">
        <f t="shared" si="0"/>
        <v>586921.28229297046</v>
      </c>
      <c r="G11" s="11">
        <f t="shared" ref="G11:G16" si="2">F11/1950</f>
        <v>300.98527297075407</v>
      </c>
    </row>
    <row r="12" spans="1:9" x14ac:dyDescent="0.25">
      <c r="A12" t="s">
        <v>14</v>
      </c>
      <c r="B12" t="s">
        <v>11</v>
      </c>
      <c r="C12">
        <v>53</v>
      </c>
      <c r="D12" s="11">
        <f>VLOOKUP(C12,Lønnstabell!$A$19:$B$101,2,FALSE)</f>
        <v>493700</v>
      </c>
      <c r="E12" s="11">
        <f t="shared" si="1"/>
        <v>253.17948717948718</v>
      </c>
      <c r="F12" s="11">
        <f t="shared" si="0"/>
        <v>550775.58842052741</v>
      </c>
      <c r="G12" s="11">
        <f t="shared" si="2"/>
        <v>282.44901970283456</v>
      </c>
      <c r="I12" t="s">
        <v>15</v>
      </c>
    </row>
    <row r="13" spans="1:9" x14ac:dyDescent="0.25">
      <c r="A13" t="s">
        <v>16</v>
      </c>
      <c r="B13" t="s">
        <v>17</v>
      </c>
      <c r="C13">
        <v>50</v>
      </c>
      <c r="D13" s="11">
        <f>VLOOKUP(C13,Lønnstabell!$A$19:$B$101,2,FALSE)</f>
        <v>471300</v>
      </c>
      <c r="E13" s="11">
        <f t="shared" si="1"/>
        <v>241.69230769230768</v>
      </c>
      <c r="F13" s="11">
        <f t="shared" si="0"/>
        <v>525785.9729037768</v>
      </c>
      <c r="G13" s="11">
        <f t="shared" si="2"/>
        <v>269.63383225834707</v>
      </c>
    </row>
    <row r="14" spans="1:9" x14ac:dyDescent="0.25">
      <c r="A14" t="s">
        <v>18</v>
      </c>
      <c r="B14" t="s">
        <v>11</v>
      </c>
      <c r="C14">
        <v>51</v>
      </c>
      <c r="D14" s="11">
        <f>VLOOKUP(C14,Lønnstabell!$A$19:$B$101,2,FALSE)</f>
        <v>478300</v>
      </c>
      <c r="E14" s="11">
        <f t="shared" si="1"/>
        <v>245.28205128205127</v>
      </c>
      <c r="F14" s="11">
        <f>D14*(1.011)^10</f>
        <v>533595.22775276133</v>
      </c>
      <c r="G14" s="11">
        <f t="shared" si="2"/>
        <v>273.63857833474941</v>
      </c>
    </row>
    <row r="15" spans="1:9" x14ac:dyDescent="0.25">
      <c r="A15" t="s">
        <v>19</v>
      </c>
      <c r="B15" t="s">
        <v>17</v>
      </c>
      <c r="C15">
        <v>44</v>
      </c>
      <c r="D15" s="11">
        <f>VLOOKUP(C15,Lønnstabell!$A$19:$B$101,2,FALSE)</f>
        <v>429600</v>
      </c>
      <c r="E15" s="11">
        <f t="shared" si="1"/>
        <v>220.30769230769232</v>
      </c>
      <c r="F15" s="11">
        <f t="shared" ref="F15:F16" si="3">D15*(1.011)^10</f>
        <v>479265.12616053998</v>
      </c>
      <c r="G15" s="11">
        <f t="shared" si="2"/>
        <v>245.7769877746359</v>
      </c>
    </row>
    <row r="16" spans="1:9" x14ac:dyDescent="0.25">
      <c r="A16" t="s">
        <v>20</v>
      </c>
      <c r="B16" t="s">
        <v>21</v>
      </c>
      <c r="C16">
        <v>27</v>
      </c>
      <c r="D16" s="11">
        <f>VLOOKUP(C16,Lønnstabell!$A$19:$B$101,2,FALSE)</f>
        <v>351300</v>
      </c>
      <c r="E16" s="11">
        <f t="shared" si="1"/>
        <v>180.15384615384616</v>
      </c>
      <c r="F16" s="11">
        <f t="shared" si="3"/>
        <v>391913.03263546951</v>
      </c>
      <c r="G16" s="11">
        <f t="shared" si="2"/>
        <v>200.98104237716385</v>
      </c>
    </row>
    <row r="18" spans="1:7" x14ac:dyDescent="0.25">
      <c r="A18" t="s">
        <v>22</v>
      </c>
      <c r="C18" s="12">
        <v>478300</v>
      </c>
      <c r="D18" t="s">
        <v>23</v>
      </c>
    </row>
    <row r="20" spans="1:7" x14ac:dyDescent="0.25">
      <c r="A20" s="1" t="s">
        <v>24</v>
      </c>
    </row>
    <row r="21" spans="1:7" ht="57" customHeight="1" x14ac:dyDescent="0.25">
      <c r="A21" s="13" t="s">
        <v>25</v>
      </c>
      <c r="B21" s="13"/>
      <c r="C21" s="13"/>
      <c r="D21" s="13"/>
      <c r="E21" s="13"/>
      <c r="F21" s="13"/>
      <c r="G21" s="13"/>
    </row>
    <row r="51" spans="9:9" x14ac:dyDescent="0.25">
      <c r="I51" s="6"/>
    </row>
  </sheetData>
  <mergeCells count="2">
    <mergeCell ref="A4:G4"/>
    <mergeCell ref="A21:G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5C60-2F88-43BE-AEFC-1363EC98E9A2}">
  <dimension ref="A13:E120"/>
  <sheetViews>
    <sheetView topLeftCell="A33" workbookViewId="0">
      <selection activeCell="B62" sqref="B62"/>
    </sheetView>
  </sheetViews>
  <sheetFormatPr baseColWidth="10" defaultColWidth="11.28515625" defaultRowHeight="15" x14ac:dyDescent="0.25"/>
  <sheetData>
    <row r="13" spans="1:5" x14ac:dyDescent="0.25">
      <c r="A13" t="s">
        <v>26</v>
      </c>
    </row>
    <row r="14" spans="1:5" ht="17.25" x14ac:dyDescent="0.25">
      <c r="A14" s="14" t="s">
        <v>27</v>
      </c>
      <c r="B14" s="14"/>
      <c r="C14" s="14"/>
      <c r="D14" s="14"/>
      <c r="E14" s="14"/>
    </row>
    <row r="15" spans="1:5" x14ac:dyDescent="0.25">
      <c r="A15" s="1" t="s">
        <v>28</v>
      </c>
      <c r="B15" s="1"/>
    </row>
    <row r="16" spans="1:5" x14ac:dyDescent="0.25">
      <c r="A16" s="2"/>
      <c r="B16" s="15" t="s">
        <v>29</v>
      </c>
      <c r="C16" s="2"/>
      <c r="D16" s="15" t="s">
        <v>30</v>
      </c>
    </row>
    <row r="17" spans="1:4" x14ac:dyDescent="0.25">
      <c r="A17" s="3" t="s">
        <v>31</v>
      </c>
      <c r="B17" s="16"/>
      <c r="C17" s="3" t="s">
        <v>32</v>
      </c>
      <c r="D17" s="16"/>
    </row>
    <row r="18" spans="1:4" x14ac:dyDescent="0.25">
      <c r="A18" s="3" t="s">
        <v>33</v>
      </c>
      <c r="B18" s="17"/>
      <c r="C18" s="4" t="s">
        <v>34</v>
      </c>
      <c r="D18" s="17"/>
    </row>
    <row r="19" spans="1:4" x14ac:dyDescent="0.25">
      <c r="A19" s="5">
        <v>19</v>
      </c>
      <c r="B19" s="6">
        <v>319800</v>
      </c>
      <c r="C19" s="6">
        <f>B19-400</f>
        <v>319400</v>
      </c>
      <c r="D19" s="7">
        <f>C19/1950</f>
        <v>163.7948717948718</v>
      </c>
    </row>
    <row r="20" spans="1:4" x14ac:dyDescent="0.25">
      <c r="A20" s="5">
        <v>20</v>
      </c>
      <c r="B20" s="6">
        <v>323300</v>
      </c>
      <c r="C20" s="6">
        <f t="shared" ref="C20:C83" si="0">B20-400</f>
        <v>322900</v>
      </c>
      <c r="D20" s="7">
        <f t="shared" ref="D20:D83" si="1">C20/1950</f>
        <v>165.58974358974359</v>
      </c>
    </row>
    <row r="21" spans="1:4" x14ac:dyDescent="0.25">
      <c r="A21" s="5">
        <v>21</v>
      </c>
      <c r="B21" s="6">
        <v>327300</v>
      </c>
      <c r="C21" s="6">
        <f t="shared" si="0"/>
        <v>326900</v>
      </c>
      <c r="D21" s="7">
        <f t="shared" si="1"/>
        <v>167.64102564102564</v>
      </c>
    </row>
    <row r="22" spans="1:4" x14ac:dyDescent="0.25">
      <c r="A22" s="5">
        <v>22</v>
      </c>
      <c r="B22" s="6">
        <v>330900</v>
      </c>
      <c r="C22" s="6">
        <f t="shared" si="0"/>
        <v>330500</v>
      </c>
      <c r="D22" s="7">
        <f t="shared" si="1"/>
        <v>169.48717948717947</v>
      </c>
    </row>
    <row r="23" spans="1:4" x14ac:dyDescent="0.25">
      <c r="A23" s="5">
        <v>23</v>
      </c>
      <c r="B23" s="6">
        <v>334800</v>
      </c>
      <c r="C23" s="6">
        <f t="shared" si="0"/>
        <v>334400</v>
      </c>
      <c r="D23" s="7">
        <f t="shared" si="1"/>
        <v>171.48717948717947</v>
      </c>
    </row>
    <row r="24" spans="1:4" x14ac:dyDescent="0.25">
      <c r="A24" s="5">
        <v>24</v>
      </c>
      <c r="B24" s="6">
        <v>338800</v>
      </c>
      <c r="C24" s="6">
        <f t="shared" si="0"/>
        <v>338400</v>
      </c>
      <c r="D24" s="7">
        <f t="shared" si="1"/>
        <v>173.53846153846155</v>
      </c>
    </row>
    <row r="25" spans="1:4" x14ac:dyDescent="0.25">
      <c r="A25" s="5">
        <v>25</v>
      </c>
      <c r="B25" s="6">
        <v>343000</v>
      </c>
      <c r="C25" s="6">
        <f t="shared" si="0"/>
        <v>342600</v>
      </c>
      <c r="D25" s="7">
        <f t="shared" si="1"/>
        <v>175.69230769230768</v>
      </c>
    </row>
    <row r="26" spans="1:4" x14ac:dyDescent="0.25">
      <c r="A26" s="5">
        <v>26</v>
      </c>
      <c r="B26" s="6">
        <v>347300</v>
      </c>
      <c r="C26" s="6">
        <f t="shared" si="0"/>
        <v>346900</v>
      </c>
      <c r="D26" s="7">
        <f t="shared" si="1"/>
        <v>177.89743589743588</v>
      </c>
    </row>
    <row r="27" spans="1:4" x14ac:dyDescent="0.25">
      <c r="A27" s="5">
        <v>27</v>
      </c>
      <c r="B27" s="6">
        <v>351300</v>
      </c>
      <c r="C27" s="6">
        <f t="shared" si="0"/>
        <v>350900</v>
      </c>
      <c r="D27" s="7">
        <f t="shared" si="1"/>
        <v>179.94871794871796</v>
      </c>
    </row>
    <row r="28" spans="1:4" x14ac:dyDescent="0.25">
      <c r="A28" s="5">
        <v>28</v>
      </c>
      <c r="B28" s="6">
        <v>355300</v>
      </c>
      <c r="C28" s="6">
        <f t="shared" si="0"/>
        <v>354900</v>
      </c>
      <c r="D28" s="7">
        <f t="shared" si="1"/>
        <v>182</v>
      </c>
    </row>
    <row r="29" spans="1:4" x14ac:dyDescent="0.25">
      <c r="A29" s="5">
        <v>29</v>
      </c>
      <c r="B29" s="6">
        <v>359100</v>
      </c>
      <c r="C29" s="6">
        <f t="shared" si="0"/>
        <v>358700</v>
      </c>
      <c r="D29" s="7">
        <f t="shared" si="1"/>
        <v>183.94871794871796</v>
      </c>
    </row>
    <row r="30" spans="1:4" x14ac:dyDescent="0.25">
      <c r="A30" s="5">
        <v>30</v>
      </c>
      <c r="B30" s="6">
        <v>363100</v>
      </c>
      <c r="C30" s="6">
        <f t="shared" si="0"/>
        <v>362700</v>
      </c>
      <c r="D30" s="7">
        <f t="shared" si="1"/>
        <v>186</v>
      </c>
    </row>
    <row r="31" spans="1:4" x14ac:dyDescent="0.25">
      <c r="A31" s="5">
        <v>31</v>
      </c>
      <c r="B31" s="6">
        <v>366700</v>
      </c>
      <c r="C31" s="6">
        <f t="shared" si="0"/>
        <v>366300</v>
      </c>
      <c r="D31" s="7">
        <f t="shared" si="1"/>
        <v>187.84615384615384</v>
      </c>
    </row>
    <row r="32" spans="1:4" x14ac:dyDescent="0.25">
      <c r="A32" s="5">
        <v>32</v>
      </c>
      <c r="B32" s="6">
        <v>370900</v>
      </c>
      <c r="C32" s="6">
        <f t="shared" si="0"/>
        <v>370500</v>
      </c>
      <c r="D32" s="7">
        <f t="shared" si="1"/>
        <v>190</v>
      </c>
    </row>
    <row r="33" spans="1:4" x14ac:dyDescent="0.25">
      <c r="A33" s="5">
        <v>33</v>
      </c>
      <c r="B33" s="6">
        <v>374800</v>
      </c>
      <c r="C33" s="6">
        <f t="shared" si="0"/>
        <v>374400</v>
      </c>
      <c r="D33" s="7">
        <f t="shared" si="1"/>
        <v>192</v>
      </c>
    </row>
    <row r="34" spans="1:4" x14ac:dyDescent="0.25">
      <c r="A34" s="5">
        <v>34</v>
      </c>
      <c r="B34" s="6">
        <v>379000</v>
      </c>
      <c r="C34" s="6">
        <f t="shared" si="0"/>
        <v>378600</v>
      </c>
      <c r="D34" s="7">
        <f t="shared" si="1"/>
        <v>194.15384615384616</v>
      </c>
    </row>
    <row r="35" spans="1:4" x14ac:dyDescent="0.25">
      <c r="A35" s="5">
        <v>35</v>
      </c>
      <c r="B35" s="6">
        <v>383200</v>
      </c>
      <c r="C35" s="6">
        <f t="shared" si="0"/>
        <v>382800</v>
      </c>
      <c r="D35" s="7">
        <f t="shared" si="1"/>
        <v>196.30769230769232</v>
      </c>
    </row>
    <row r="36" spans="1:4" x14ac:dyDescent="0.25">
      <c r="A36" s="5">
        <v>36</v>
      </c>
      <c r="B36" s="6">
        <v>387500</v>
      </c>
      <c r="C36" s="6">
        <f t="shared" si="0"/>
        <v>387100</v>
      </c>
      <c r="D36" s="7">
        <f t="shared" si="1"/>
        <v>198.51282051282053</v>
      </c>
    </row>
    <row r="37" spans="1:4" x14ac:dyDescent="0.25">
      <c r="A37" s="5">
        <v>37</v>
      </c>
      <c r="B37" s="6">
        <v>392300</v>
      </c>
      <c r="C37" s="6">
        <f t="shared" si="0"/>
        <v>391900</v>
      </c>
      <c r="D37" s="7">
        <f t="shared" si="1"/>
        <v>200.97435897435898</v>
      </c>
    </row>
    <row r="38" spans="1:4" x14ac:dyDescent="0.25">
      <c r="A38" s="5">
        <v>38</v>
      </c>
      <c r="B38" s="6">
        <v>397100</v>
      </c>
      <c r="C38" s="6">
        <f t="shared" si="0"/>
        <v>396700</v>
      </c>
      <c r="D38" s="7">
        <f t="shared" si="1"/>
        <v>203.43589743589743</v>
      </c>
    </row>
    <row r="39" spans="1:4" x14ac:dyDescent="0.25">
      <c r="A39" s="5">
        <v>39</v>
      </c>
      <c r="B39" s="6">
        <v>401800</v>
      </c>
      <c r="C39" s="6">
        <f t="shared" si="0"/>
        <v>401400</v>
      </c>
      <c r="D39" s="7">
        <f t="shared" si="1"/>
        <v>205.84615384615384</v>
      </c>
    </row>
    <row r="40" spans="1:4" x14ac:dyDescent="0.25">
      <c r="A40" s="5">
        <v>40</v>
      </c>
      <c r="B40" s="6">
        <v>406900</v>
      </c>
      <c r="C40" s="6">
        <f t="shared" si="0"/>
        <v>406500</v>
      </c>
      <c r="D40" s="7">
        <f t="shared" si="1"/>
        <v>208.46153846153845</v>
      </c>
    </row>
    <row r="41" spans="1:4" x14ac:dyDescent="0.25">
      <c r="A41" s="5">
        <v>41</v>
      </c>
      <c r="B41" s="6">
        <v>412000</v>
      </c>
      <c r="C41" s="6">
        <f t="shared" si="0"/>
        <v>411600</v>
      </c>
      <c r="D41" s="7">
        <f t="shared" si="1"/>
        <v>211.07692307692307</v>
      </c>
    </row>
    <row r="42" spans="1:4" x14ac:dyDescent="0.25">
      <c r="A42" s="5">
        <v>42</v>
      </c>
      <c r="B42" s="6">
        <v>417900</v>
      </c>
      <c r="C42" s="6">
        <f t="shared" si="0"/>
        <v>417500</v>
      </c>
      <c r="D42" s="7">
        <f t="shared" si="1"/>
        <v>214.10256410256412</v>
      </c>
    </row>
    <row r="43" spans="1:4" x14ac:dyDescent="0.25">
      <c r="A43" s="5">
        <v>43</v>
      </c>
      <c r="B43" s="6">
        <v>423500</v>
      </c>
      <c r="C43" s="6">
        <f t="shared" si="0"/>
        <v>423100</v>
      </c>
      <c r="D43" s="7">
        <f t="shared" si="1"/>
        <v>216.97435897435898</v>
      </c>
    </row>
    <row r="44" spans="1:4" x14ac:dyDescent="0.25">
      <c r="A44" s="5">
        <v>44</v>
      </c>
      <c r="B44" s="6">
        <v>429600</v>
      </c>
      <c r="C44" s="6">
        <f t="shared" si="0"/>
        <v>429200</v>
      </c>
      <c r="D44" s="7">
        <f t="shared" si="1"/>
        <v>220.10256410256412</v>
      </c>
    </row>
    <row r="45" spans="1:4" x14ac:dyDescent="0.25">
      <c r="A45" s="5">
        <v>45</v>
      </c>
      <c r="B45" s="6">
        <v>435600</v>
      </c>
      <c r="C45" s="6">
        <f t="shared" si="0"/>
        <v>435200</v>
      </c>
      <c r="D45" s="7">
        <f t="shared" si="1"/>
        <v>223.17948717948718</v>
      </c>
    </row>
    <row r="46" spans="1:4" x14ac:dyDescent="0.25">
      <c r="A46" s="5">
        <v>46</v>
      </c>
      <c r="B46" s="6">
        <v>441900</v>
      </c>
      <c r="C46" s="6">
        <f t="shared" si="0"/>
        <v>441500</v>
      </c>
      <c r="D46" s="7">
        <f t="shared" si="1"/>
        <v>226.41025641025641</v>
      </c>
    </row>
    <row r="47" spans="1:4" x14ac:dyDescent="0.25">
      <c r="A47" s="5">
        <v>47</v>
      </c>
      <c r="B47" s="6">
        <v>449900</v>
      </c>
      <c r="C47" s="6">
        <f t="shared" si="0"/>
        <v>449500</v>
      </c>
      <c r="D47" s="7">
        <f t="shared" si="1"/>
        <v>230.51282051282053</v>
      </c>
    </row>
    <row r="48" spans="1:4" x14ac:dyDescent="0.25">
      <c r="A48" s="5">
        <v>48</v>
      </c>
      <c r="B48" s="6">
        <v>456800</v>
      </c>
      <c r="C48" s="6">
        <f t="shared" si="0"/>
        <v>456400</v>
      </c>
      <c r="D48" s="7">
        <f t="shared" si="1"/>
        <v>234.05128205128204</v>
      </c>
    </row>
    <row r="49" spans="1:4" x14ac:dyDescent="0.25">
      <c r="A49" s="5">
        <v>49</v>
      </c>
      <c r="B49" s="6">
        <v>464200</v>
      </c>
      <c r="C49" s="6">
        <f t="shared" si="0"/>
        <v>463800</v>
      </c>
      <c r="D49" s="7">
        <f t="shared" si="1"/>
        <v>237.84615384615384</v>
      </c>
    </row>
    <row r="50" spans="1:4" x14ac:dyDescent="0.25">
      <c r="A50" s="5">
        <v>50</v>
      </c>
      <c r="B50" s="6">
        <v>471300</v>
      </c>
      <c r="C50" s="6">
        <f t="shared" si="0"/>
        <v>470900</v>
      </c>
      <c r="D50" s="7">
        <f t="shared" si="1"/>
        <v>241.48717948717947</v>
      </c>
    </row>
    <row r="51" spans="1:4" x14ac:dyDescent="0.25">
      <c r="A51" s="5">
        <v>51</v>
      </c>
      <c r="B51" s="6">
        <v>478300</v>
      </c>
      <c r="C51" s="6">
        <f t="shared" si="0"/>
        <v>477900</v>
      </c>
      <c r="D51" s="7">
        <f t="shared" si="1"/>
        <v>245.07692307692307</v>
      </c>
    </row>
    <row r="52" spans="1:4" x14ac:dyDescent="0.25">
      <c r="A52" s="5">
        <v>52</v>
      </c>
      <c r="B52" s="6">
        <v>485800</v>
      </c>
      <c r="C52" s="6">
        <f t="shared" si="0"/>
        <v>485400</v>
      </c>
      <c r="D52" s="7">
        <f t="shared" si="1"/>
        <v>248.92307692307693</v>
      </c>
    </row>
    <row r="53" spans="1:4" x14ac:dyDescent="0.25">
      <c r="A53" s="5">
        <v>53</v>
      </c>
      <c r="B53" s="6">
        <v>493700</v>
      </c>
      <c r="C53" s="6">
        <f t="shared" si="0"/>
        <v>493300</v>
      </c>
      <c r="D53" s="7">
        <f t="shared" si="1"/>
        <v>252.97435897435898</v>
      </c>
    </row>
    <row r="54" spans="1:4" x14ac:dyDescent="0.25">
      <c r="A54" s="5">
        <v>54</v>
      </c>
      <c r="B54" s="6">
        <v>501200</v>
      </c>
      <c r="C54" s="6">
        <f t="shared" si="0"/>
        <v>500800</v>
      </c>
      <c r="D54" s="7">
        <f t="shared" si="1"/>
        <v>256.82051282051282</v>
      </c>
    </row>
    <row r="55" spans="1:4" x14ac:dyDescent="0.25">
      <c r="A55" s="5">
        <v>55</v>
      </c>
      <c r="B55" s="6">
        <v>509500</v>
      </c>
      <c r="C55" s="6">
        <f t="shared" si="0"/>
        <v>509100</v>
      </c>
      <c r="D55" s="7">
        <f t="shared" si="1"/>
        <v>261.07692307692309</v>
      </c>
    </row>
    <row r="56" spans="1:4" x14ac:dyDescent="0.25">
      <c r="A56" s="5">
        <v>56</v>
      </c>
      <c r="B56" s="6">
        <v>517600</v>
      </c>
      <c r="C56" s="6">
        <f t="shared" si="0"/>
        <v>517200</v>
      </c>
      <c r="D56" s="7">
        <f t="shared" si="1"/>
        <v>265.23076923076923</v>
      </c>
    </row>
    <row r="57" spans="1:4" x14ac:dyDescent="0.25">
      <c r="A57" s="5">
        <v>57</v>
      </c>
      <c r="B57" s="6">
        <v>526100</v>
      </c>
      <c r="C57" s="6">
        <f t="shared" si="0"/>
        <v>525700</v>
      </c>
      <c r="D57" s="7">
        <f t="shared" si="1"/>
        <v>269.58974358974359</v>
      </c>
    </row>
    <row r="58" spans="1:4" x14ac:dyDescent="0.25">
      <c r="A58" s="5">
        <v>58</v>
      </c>
      <c r="B58" s="6">
        <v>534900</v>
      </c>
      <c r="C58" s="6">
        <f t="shared" si="0"/>
        <v>534500</v>
      </c>
      <c r="D58" s="7">
        <f t="shared" si="1"/>
        <v>274.10256410256409</v>
      </c>
    </row>
    <row r="59" spans="1:4" x14ac:dyDescent="0.25">
      <c r="A59" s="5">
        <v>59</v>
      </c>
      <c r="B59" s="6">
        <v>544400</v>
      </c>
      <c r="C59" s="6">
        <f t="shared" si="0"/>
        <v>544000</v>
      </c>
      <c r="D59" s="7">
        <f t="shared" si="1"/>
        <v>278.97435897435895</v>
      </c>
    </row>
    <row r="60" spans="1:4" x14ac:dyDescent="0.25">
      <c r="A60" s="5">
        <v>60</v>
      </c>
      <c r="B60" s="6">
        <v>553500</v>
      </c>
      <c r="C60" s="6">
        <f t="shared" si="0"/>
        <v>553100</v>
      </c>
      <c r="D60" s="7">
        <f t="shared" si="1"/>
        <v>283.64102564102564</v>
      </c>
    </row>
    <row r="61" spans="1:4" x14ac:dyDescent="0.25">
      <c r="A61" s="8">
        <v>61</v>
      </c>
      <c r="B61" s="6">
        <v>563500</v>
      </c>
      <c r="C61" s="6">
        <f t="shared" si="0"/>
        <v>563100</v>
      </c>
      <c r="D61" s="7">
        <f t="shared" si="1"/>
        <v>288.76923076923077</v>
      </c>
    </row>
    <row r="62" spans="1:4" x14ac:dyDescent="0.25">
      <c r="A62" s="8">
        <v>62</v>
      </c>
      <c r="B62" s="6">
        <v>573900</v>
      </c>
      <c r="C62" s="6">
        <f t="shared" si="0"/>
        <v>573500</v>
      </c>
      <c r="D62" s="7">
        <f t="shared" si="1"/>
        <v>294.10256410256409</v>
      </c>
    </row>
    <row r="63" spans="1:4" x14ac:dyDescent="0.25">
      <c r="A63" s="8">
        <v>63</v>
      </c>
      <c r="B63" s="6">
        <v>584700</v>
      </c>
      <c r="C63" s="6">
        <f t="shared" si="0"/>
        <v>584300</v>
      </c>
      <c r="D63" s="7">
        <f t="shared" si="1"/>
        <v>299.64102564102564</v>
      </c>
    </row>
    <row r="64" spans="1:4" x14ac:dyDescent="0.25">
      <c r="A64" s="8">
        <v>64</v>
      </c>
      <c r="B64" s="6">
        <v>593500</v>
      </c>
      <c r="C64" s="6">
        <f t="shared" si="0"/>
        <v>593100</v>
      </c>
      <c r="D64" s="7">
        <f t="shared" si="1"/>
        <v>304.15384615384613</v>
      </c>
    </row>
    <row r="65" spans="1:4" x14ac:dyDescent="0.25">
      <c r="A65" s="8">
        <v>65</v>
      </c>
      <c r="B65" s="6">
        <v>604400</v>
      </c>
      <c r="C65" s="6">
        <f t="shared" si="0"/>
        <v>604000</v>
      </c>
      <c r="D65" s="7">
        <f t="shared" si="1"/>
        <v>309.74358974358972</v>
      </c>
    </row>
    <row r="66" spans="1:4" x14ac:dyDescent="0.25">
      <c r="A66" s="8">
        <v>66</v>
      </c>
      <c r="B66" s="6">
        <v>615000</v>
      </c>
      <c r="C66" s="6">
        <f t="shared" si="0"/>
        <v>614600</v>
      </c>
      <c r="D66" s="7">
        <f t="shared" si="1"/>
        <v>315.17948717948718</v>
      </c>
    </row>
    <row r="67" spans="1:4" x14ac:dyDescent="0.25">
      <c r="A67" s="8">
        <v>67</v>
      </c>
      <c r="B67" s="6">
        <v>626300</v>
      </c>
      <c r="C67" s="6">
        <f t="shared" si="0"/>
        <v>625900</v>
      </c>
      <c r="D67" s="7">
        <f t="shared" si="1"/>
        <v>320.97435897435895</v>
      </c>
    </row>
    <row r="68" spans="1:4" x14ac:dyDescent="0.25">
      <c r="A68" s="8">
        <v>68</v>
      </c>
      <c r="B68" s="6">
        <v>636700</v>
      </c>
      <c r="C68" s="6">
        <f t="shared" si="0"/>
        <v>636300</v>
      </c>
      <c r="D68" s="7">
        <f t="shared" si="1"/>
        <v>326.30769230769232</v>
      </c>
    </row>
    <row r="69" spans="1:4" x14ac:dyDescent="0.25">
      <c r="A69" s="8">
        <v>69</v>
      </c>
      <c r="B69" s="6">
        <v>648700</v>
      </c>
      <c r="C69" s="6">
        <f t="shared" si="0"/>
        <v>648300</v>
      </c>
      <c r="D69" s="7">
        <f t="shared" si="1"/>
        <v>332.46153846153845</v>
      </c>
    </row>
    <row r="70" spans="1:4" x14ac:dyDescent="0.25">
      <c r="A70" s="8">
        <v>70</v>
      </c>
      <c r="B70" s="6">
        <v>661400</v>
      </c>
      <c r="C70" s="6">
        <f t="shared" si="0"/>
        <v>661000</v>
      </c>
      <c r="D70" s="7">
        <f t="shared" si="1"/>
        <v>338.97435897435895</v>
      </c>
    </row>
    <row r="71" spans="1:4" x14ac:dyDescent="0.25">
      <c r="A71" s="8">
        <v>71</v>
      </c>
      <c r="B71" s="6">
        <v>677000</v>
      </c>
      <c r="C71" s="6">
        <f t="shared" si="0"/>
        <v>676600</v>
      </c>
      <c r="D71" s="7">
        <f t="shared" si="1"/>
        <v>346.97435897435895</v>
      </c>
    </row>
    <row r="72" spans="1:4" x14ac:dyDescent="0.25">
      <c r="A72" s="8">
        <v>72</v>
      </c>
      <c r="B72" s="6">
        <v>689100</v>
      </c>
      <c r="C72" s="6">
        <f t="shared" si="0"/>
        <v>688700</v>
      </c>
      <c r="D72" s="7">
        <f t="shared" si="1"/>
        <v>353.17948717948718</v>
      </c>
    </row>
    <row r="73" spans="1:4" x14ac:dyDescent="0.25">
      <c r="A73" s="8">
        <v>73</v>
      </c>
      <c r="B73" s="6">
        <v>701300</v>
      </c>
      <c r="C73" s="6">
        <f t="shared" si="0"/>
        <v>700900</v>
      </c>
      <c r="D73" s="7">
        <f t="shared" si="1"/>
        <v>359.43589743589746</v>
      </c>
    </row>
    <row r="74" spans="1:4" x14ac:dyDescent="0.25">
      <c r="A74" s="8">
        <v>74</v>
      </c>
      <c r="B74" s="6">
        <v>714000</v>
      </c>
      <c r="C74" s="6">
        <f t="shared" si="0"/>
        <v>713600</v>
      </c>
      <c r="D74" s="7">
        <f t="shared" si="1"/>
        <v>365.94871794871796</v>
      </c>
    </row>
    <row r="75" spans="1:4" x14ac:dyDescent="0.25">
      <c r="A75" s="8">
        <v>75</v>
      </c>
      <c r="B75" s="6">
        <v>728100</v>
      </c>
      <c r="C75" s="6">
        <f t="shared" si="0"/>
        <v>727700</v>
      </c>
      <c r="D75" s="7">
        <f t="shared" si="1"/>
        <v>373.17948717948718</v>
      </c>
    </row>
    <row r="76" spans="1:4" x14ac:dyDescent="0.25">
      <c r="A76" s="8">
        <v>76</v>
      </c>
      <c r="B76" s="6">
        <v>746900</v>
      </c>
      <c r="C76" s="6">
        <f t="shared" si="0"/>
        <v>746500</v>
      </c>
      <c r="D76" s="7">
        <f t="shared" si="1"/>
        <v>382.82051282051282</v>
      </c>
    </row>
    <row r="77" spans="1:4" x14ac:dyDescent="0.25">
      <c r="A77" s="8">
        <v>77</v>
      </c>
      <c r="B77" s="6">
        <v>765600</v>
      </c>
      <c r="C77" s="6">
        <f t="shared" si="0"/>
        <v>765200</v>
      </c>
      <c r="D77" s="7">
        <f t="shared" si="1"/>
        <v>392.41025641025641</v>
      </c>
    </row>
    <row r="78" spans="1:4" x14ac:dyDescent="0.25">
      <c r="A78" s="8">
        <v>78</v>
      </c>
      <c r="B78" s="6">
        <v>790100</v>
      </c>
      <c r="C78" s="6">
        <f t="shared" si="0"/>
        <v>789700</v>
      </c>
      <c r="D78" s="7">
        <f t="shared" si="1"/>
        <v>404.97435897435895</v>
      </c>
    </row>
    <row r="79" spans="1:4" x14ac:dyDescent="0.25">
      <c r="A79" s="8">
        <v>79</v>
      </c>
      <c r="B79" s="6">
        <v>814900</v>
      </c>
      <c r="C79" s="6">
        <f t="shared" si="0"/>
        <v>814500</v>
      </c>
      <c r="D79" s="7">
        <f t="shared" si="1"/>
        <v>417.69230769230768</v>
      </c>
    </row>
    <row r="80" spans="1:4" x14ac:dyDescent="0.25">
      <c r="A80" s="8">
        <v>80</v>
      </c>
      <c r="B80" s="6">
        <v>839900</v>
      </c>
      <c r="C80" s="6">
        <f t="shared" si="0"/>
        <v>839500</v>
      </c>
      <c r="D80" s="7">
        <f t="shared" si="1"/>
        <v>430.5128205128205</v>
      </c>
    </row>
    <row r="81" spans="1:4" x14ac:dyDescent="0.25">
      <c r="A81" s="8">
        <v>81</v>
      </c>
      <c r="B81" s="6">
        <v>864500</v>
      </c>
      <c r="C81" s="6">
        <f t="shared" si="0"/>
        <v>864100</v>
      </c>
      <c r="D81" s="7">
        <f t="shared" si="1"/>
        <v>443.12820512820514</v>
      </c>
    </row>
    <row r="82" spans="1:4" x14ac:dyDescent="0.25">
      <c r="A82" s="8">
        <v>82</v>
      </c>
      <c r="B82" s="6">
        <v>888200</v>
      </c>
      <c r="C82" s="6">
        <f t="shared" si="0"/>
        <v>887800</v>
      </c>
      <c r="D82" s="7">
        <f t="shared" si="1"/>
        <v>455.28205128205127</v>
      </c>
    </row>
    <row r="83" spans="1:4" x14ac:dyDescent="0.25">
      <c r="A83" s="8">
        <v>83</v>
      </c>
      <c r="B83" s="6">
        <v>911700</v>
      </c>
      <c r="C83" s="6">
        <f t="shared" si="0"/>
        <v>911300</v>
      </c>
      <c r="D83" s="7">
        <f t="shared" si="1"/>
        <v>467.33333333333331</v>
      </c>
    </row>
    <row r="84" spans="1:4" x14ac:dyDescent="0.25">
      <c r="A84" s="8">
        <v>84</v>
      </c>
      <c r="B84" s="6">
        <v>935300</v>
      </c>
      <c r="C84" s="6">
        <f t="shared" ref="C84:C101" si="2">B84-400</f>
        <v>934900</v>
      </c>
      <c r="D84" s="7">
        <f t="shared" ref="D84:D101" si="3">C84/1950</f>
        <v>479.43589743589746</v>
      </c>
    </row>
    <row r="85" spans="1:4" x14ac:dyDescent="0.25">
      <c r="A85" s="8">
        <v>85</v>
      </c>
      <c r="B85" s="6">
        <v>965000</v>
      </c>
      <c r="C85" s="6">
        <f t="shared" si="2"/>
        <v>964600</v>
      </c>
      <c r="D85" s="7">
        <f t="shared" si="3"/>
        <v>494.66666666666669</v>
      </c>
    </row>
    <row r="86" spans="1:4" x14ac:dyDescent="0.25">
      <c r="A86" s="8">
        <v>86</v>
      </c>
      <c r="B86" s="6">
        <v>994200</v>
      </c>
      <c r="C86" s="6">
        <f t="shared" si="2"/>
        <v>993800</v>
      </c>
      <c r="D86" s="7">
        <f t="shared" si="3"/>
        <v>509.64102564102564</v>
      </c>
    </row>
    <row r="87" spans="1:4" x14ac:dyDescent="0.25">
      <c r="A87" s="8">
        <v>87</v>
      </c>
      <c r="B87" s="6">
        <v>1024200</v>
      </c>
      <c r="C87" s="6">
        <f t="shared" si="2"/>
        <v>1023800</v>
      </c>
      <c r="D87" s="7">
        <f t="shared" si="3"/>
        <v>525.02564102564099</v>
      </c>
    </row>
    <row r="88" spans="1:4" x14ac:dyDescent="0.25">
      <c r="A88" s="8">
        <v>88</v>
      </c>
      <c r="B88" s="6">
        <v>1047600</v>
      </c>
      <c r="C88" s="6">
        <f t="shared" si="2"/>
        <v>1047200</v>
      </c>
      <c r="D88" s="7">
        <f t="shared" si="3"/>
        <v>537.02564102564099</v>
      </c>
    </row>
    <row r="89" spans="1:4" x14ac:dyDescent="0.25">
      <c r="A89" s="8">
        <v>89</v>
      </c>
      <c r="B89" s="6">
        <v>1071200</v>
      </c>
      <c r="C89" s="6">
        <f t="shared" si="2"/>
        <v>1070800</v>
      </c>
      <c r="D89" s="7">
        <f t="shared" si="3"/>
        <v>549.12820512820508</v>
      </c>
    </row>
    <row r="90" spans="1:4" x14ac:dyDescent="0.25">
      <c r="A90" s="8">
        <v>90</v>
      </c>
      <c r="B90" s="6">
        <v>1094800</v>
      </c>
      <c r="C90" s="6">
        <f t="shared" si="2"/>
        <v>1094400</v>
      </c>
      <c r="D90" s="7">
        <f t="shared" si="3"/>
        <v>561.23076923076928</v>
      </c>
    </row>
    <row r="91" spans="1:4" x14ac:dyDescent="0.25">
      <c r="A91" s="8">
        <v>91</v>
      </c>
      <c r="B91" s="6">
        <v>1118700</v>
      </c>
      <c r="C91" s="6">
        <f t="shared" si="2"/>
        <v>1118300</v>
      </c>
      <c r="D91" s="7">
        <f t="shared" si="3"/>
        <v>573.48717948717945</v>
      </c>
    </row>
    <row r="92" spans="1:4" x14ac:dyDescent="0.25">
      <c r="A92" s="8">
        <v>92</v>
      </c>
      <c r="B92" s="6">
        <v>1142100</v>
      </c>
      <c r="C92" s="6">
        <f t="shared" si="2"/>
        <v>1141700</v>
      </c>
      <c r="D92" s="7">
        <f t="shared" si="3"/>
        <v>585.48717948717945</v>
      </c>
    </row>
    <row r="93" spans="1:4" x14ac:dyDescent="0.25">
      <c r="A93" s="8">
        <v>93</v>
      </c>
      <c r="B93" s="6">
        <v>1165800</v>
      </c>
      <c r="C93" s="6">
        <f t="shared" si="2"/>
        <v>1165400</v>
      </c>
      <c r="D93" s="7">
        <f t="shared" si="3"/>
        <v>597.64102564102564</v>
      </c>
    </row>
    <row r="94" spans="1:4" x14ac:dyDescent="0.25">
      <c r="A94" s="8">
        <v>94</v>
      </c>
      <c r="B94" s="6">
        <v>1189400</v>
      </c>
      <c r="C94" s="6">
        <f t="shared" si="2"/>
        <v>1189000</v>
      </c>
      <c r="D94" s="7">
        <f t="shared" si="3"/>
        <v>609.74358974358972</v>
      </c>
    </row>
    <row r="95" spans="1:4" x14ac:dyDescent="0.25">
      <c r="A95" s="8">
        <v>95</v>
      </c>
      <c r="B95" s="6">
        <v>1213200</v>
      </c>
      <c r="C95" s="6">
        <f t="shared" si="2"/>
        <v>1212800</v>
      </c>
      <c r="D95" s="7">
        <f t="shared" si="3"/>
        <v>621.9487179487179</v>
      </c>
    </row>
    <row r="96" spans="1:4" x14ac:dyDescent="0.25">
      <c r="A96" s="8">
        <v>96</v>
      </c>
      <c r="B96" s="6">
        <v>1236300</v>
      </c>
      <c r="C96" s="6">
        <f t="shared" si="2"/>
        <v>1235900</v>
      </c>
      <c r="D96" s="7">
        <f t="shared" si="3"/>
        <v>633.79487179487182</v>
      </c>
    </row>
    <row r="97" spans="1:4" x14ac:dyDescent="0.25">
      <c r="A97" s="8">
        <v>97</v>
      </c>
      <c r="B97" s="6">
        <v>1259500</v>
      </c>
      <c r="C97" s="6">
        <f t="shared" si="2"/>
        <v>1259100</v>
      </c>
      <c r="D97" s="7">
        <f t="shared" si="3"/>
        <v>645.69230769230774</v>
      </c>
    </row>
    <row r="98" spans="1:4" x14ac:dyDescent="0.25">
      <c r="A98" s="8">
        <v>98</v>
      </c>
      <c r="B98" s="6">
        <v>1282600</v>
      </c>
      <c r="C98" s="6">
        <f t="shared" si="2"/>
        <v>1282200</v>
      </c>
      <c r="D98" s="7">
        <f t="shared" si="3"/>
        <v>657.53846153846155</v>
      </c>
    </row>
    <row r="99" spans="1:4" x14ac:dyDescent="0.25">
      <c r="A99" s="8">
        <v>99</v>
      </c>
      <c r="B99" s="6">
        <v>1304800</v>
      </c>
      <c r="C99" s="6">
        <f t="shared" si="2"/>
        <v>1304400</v>
      </c>
      <c r="D99" s="7">
        <f t="shared" si="3"/>
        <v>668.92307692307691</v>
      </c>
    </row>
    <row r="100" spans="1:4" x14ac:dyDescent="0.25">
      <c r="A100" s="8">
        <v>100</v>
      </c>
      <c r="B100" s="6">
        <v>1326900</v>
      </c>
      <c r="C100" s="6">
        <f t="shared" si="2"/>
        <v>1326500</v>
      </c>
      <c r="D100" s="7">
        <f t="shared" si="3"/>
        <v>680.25641025641028</v>
      </c>
    </row>
    <row r="101" spans="1:4" x14ac:dyDescent="0.25">
      <c r="A101" s="8">
        <v>101</v>
      </c>
      <c r="B101" s="6">
        <v>1349100</v>
      </c>
      <c r="C101" s="6">
        <f t="shared" si="2"/>
        <v>1348700</v>
      </c>
      <c r="D101" s="7">
        <f t="shared" si="3"/>
        <v>691.64102564102564</v>
      </c>
    </row>
    <row r="102" spans="1:4" ht="15" customHeight="1" x14ac:dyDescent="0.25">
      <c r="A102" s="18" t="s">
        <v>35</v>
      </c>
      <c r="B102" s="18"/>
      <c r="C102" s="18"/>
      <c r="D102" s="18"/>
    </row>
    <row r="103" spans="1:4" x14ac:dyDescent="0.25">
      <c r="A103" s="19"/>
      <c r="B103" s="19"/>
      <c r="C103" s="19"/>
      <c r="D103" s="19"/>
    </row>
    <row r="104" spans="1:4" x14ac:dyDescent="0.25">
      <c r="A104" s="19"/>
      <c r="B104" s="19"/>
      <c r="C104" s="19"/>
      <c r="D104" s="19"/>
    </row>
    <row r="105" spans="1:4" x14ac:dyDescent="0.25">
      <c r="A105" s="19"/>
      <c r="B105" s="19"/>
      <c r="C105" s="19"/>
      <c r="D105" s="19"/>
    </row>
    <row r="106" spans="1:4" x14ac:dyDescent="0.25">
      <c r="A106" s="19"/>
      <c r="B106" s="19"/>
      <c r="C106" s="19"/>
      <c r="D106" s="19"/>
    </row>
    <row r="107" spans="1:4" x14ac:dyDescent="0.25">
      <c r="A107" s="19"/>
      <c r="B107" s="19"/>
      <c r="C107" s="19"/>
      <c r="D107" s="19"/>
    </row>
    <row r="108" spans="1:4" x14ac:dyDescent="0.25">
      <c r="A108" s="19"/>
      <c r="B108" s="19"/>
      <c r="C108" s="19"/>
      <c r="D108" s="19"/>
    </row>
    <row r="109" spans="1:4" x14ac:dyDescent="0.25">
      <c r="A109" s="19"/>
      <c r="B109" s="19"/>
      <c r="C109" s="19"/>
      <c r="D109" s="19"/>
    </row>
    <row r="110" spans="1:4" x14ac:dyDescent="0.25">
      <c r="A110" s="19"/>
      <c r="B110" s="19"/>
      <c r="C110" s="19"/>
      <c r="D110" s="19"/>
    </row>
    <row r="111" spans="1:4" x14ac:dyDescent="0.25">
      <c r="A111" s="19"/>
      <c r="B111" s="19"/>
      <c r="C111" s="19"/>
      <c r="D111" s="19"/>
    </row>
    <row r="112" spans="1:4" x14ac:dyDescent="0.25">
      <c r="A112" s="19"/>
      <c r="B112" s="19"/>
      <c r="C112" s="19"/>
      <c r="D112" s="19"/>
    </row>
    <row r="113" spans="1:4" x14ac:dyDescent="0.25">
      <c r="A113" s="19"/>
      <c r="B113" s="19"/>
      <c r="C113" s="19"/>
      <c r="D113" s="19"/>
    </row>
    <row r="114" spans="1:4" x14ac:dyDescent="0.25">
      <c r="A114" s="19"/>
      <c r="B114" s="19"/>
      <c r="C114" s="19"/>
      <c r="D114" s="19"/>
    </row>
    <row r="115" spans="1:4" x14ac:dyDescent="0.25">
      <c r="A115" s="19"/>
      <c r="B115" s="19"/>
      <c r="C115" s="19"/>
      <c r="D115" s="19"/>
    </row>
    <row r="116" spans="1:4" x14ac:dyDescent="0.25">
      <c r="A116" s="19"/>
      <c r="B116" s="19"/>
      <c r="C116" s="19"/>
      <c r="D116" s="19"/>
    </row>
    <row r="117" spans="1:4" x14ac:dyDescent="0.25">
      <c r="A117" s="19"/>
      <c r="B117" s="19"/>
      <c r="C117" s="19"/>
      <c r="D117" s="19"/>
    </row>
    <row r="118" spans="1:4" x14ac:dyDescent="0.25">
      <c r="A118" s="19"/>
      <c r="B118" s="19"/>
      <c r="C118" s="19"/>
      <c r="D118" s="19"/>
    </row>
    <row r="119" spans="1:4" x14ac:dyDescent="0.25">
      <c r="A119" s="19"/>
      <c r="B119" s="19"/>
      <c r="C119" s="19"/>
      <c r="D119" s="19"/>
    </row>
    <row r="120" spans="1:4" x14ac:dyDescent="0.25">
      <c r="A120" s="19"/>
      <c r="B120" s="19"/>
      <c r="C120" s="19"/>
      <c r="D120" s="19"/>
    </row>
  </sheetData>
  <mergeCells count="4">
    <mergeCell ref="A14:E14"/>
    <mergeCell ref="B16:B18"/>
    <mergeCell ref="D16:D18"/>
    <mergeCell ref="A102:D1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dUtvalgDokType xmlns="57f7f35d-0481-4669-94c7-aa93cccd2b68">Saksvedlegg</RadUtvalgDokType>
    <RadUtvalgDokTilgang xmlns="57f7f35d-0481-4669-94c7-aa93cccd2b68">Åpen</RadUtvalgDokTilgang>
    <RadUtvalgDokPublisert xmlns="57f7f35d-0481-4669-94c7-aa93cccd2b68">Nei</RadUtvalgDokPublisert>
    <RadUtvalgSakMoteTitle xmlns="beda5370-1b69-4cf9-8818-97e74c5f6b6b">14</RadUtvalgSakMoteTitle>
    <RadUtvalgDokSakTittel xmlns="beda5370-1b69-4cf9-8818-97e74c5f6b6b">94</RadUtvalgDokSakTitte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åd og Utvalg Dokument" ma:contentTypeID="0x0101009E2066E71E497F4CB39B311F8595AA3D00B1F6A08D5F8C4C4A9C5F622EEA846DEC" ma:contentTypeVersion="23" ma:contentTypeDescription="Opprett et nytt dokument." ma:contentTypeScope="" ma:versionID="e265152720fa9eeb8036c6f76b9e27a3">
  <xsd:schema xmlns:xsd="http://www.w3.org/2001/XMLSchema" xmlns:xs="http://www.w3.org/2001/XMLSchema" xmlns:p="http://schemas.microsoft.com/office/2006/metadata/properties" xmlns:ns2="57f7f35d-0481-4669-94c7-aa93cccd2b68" xmlns:ns3="beda5370-1b69-4cf9-8818-97e74c5f6b6b" xmlns:ns4="4260a5f8-c9a9-413a-9771-86d39c8944fd" targetNamespace="http://schemas.microsoft.com/office/2006/metadata/properties" ma:root="true" ma:fieldsID="7bcda4a94b4af5dbc94878c12ecaa67a" ns2:_="" ns3:_="" ns4:_="">
    <xsd:import namespace="57f7f35d-0481-4669-94c7-aa93cccd2b68"/>
    <xsd:import namespace="beda5370-1b69-4cf9-8818-97e74c5f6b6b"/>
    <xsd:import namespace="4260a5f8-c9a9-413a-9771-86d39c8944fd"/>
    <xsd:element name="properties">
      <xsd:complexType>
        <xsd:sequence>
          <xsd:element name="documentManagement">
            <xsd:complexType>
              <xsd:all>
                <xsd:element ref="ns2:RadUtvalgDokType" minOccurs="0"/>
                <xsd:element ref="ns2:RadUtvalgDokTilgang" minOccurs="0"/>
                <xsd:element ref="ns2:RadUtvalgDokPublisert" minOccurs="0"/>
                <xsd:element ref="ns3:RadUtvalgSakMoteTitle" minOccurs="0"/>
                <xsd:element ref="ns3:RadUtvalgDokSakTittel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7f35d-0481-4669-94c7-aa93cccd2b68" elementFormDefault="qualified">
    <xsd:import namespace="http://schemas.microsoft.com/office/2006/documentManagement/types"/>
    <xsd:import namespace="http://schemas.microsoft.com/office/infopath/2007/PartnerControls"/>
    <xsd:element name="RadUtvalgDokType" ma:index="8" nillable="true" ma:displayName="RadUtvalgDokType" ma:default="Saksvedlegg" ma:format="Dropdown" ma:internalName="RadUtvalgDokType" ma:readOnly="false">
      <xsd:simpleType>
        <xsd:restriction base="dms:Choice">
          <xsd:enumeration value="Saksvedlegg"/>
          <xsd:enumeration value="Presentasjon"/>
          <xsd:enumeration value="Annet"/>
        </xsd:restriction>
      </xsd:simpleType>
    </xsd:element>
    <xsd:element name="RadUtvalgDokTilgang" ma:index="9" nillable="true" ma:displayName="RadUtvalgDokTilgang" ma:default="Åpen" ma:format="Dropdown" ma:internalName="RadUtvalgDokTilgang" ma:readOnly="false">
      <xsd:simpleType>
        <xsd:restriction base="dms:Choice">
          <xsd:enumeration value="Åpen"/>
          <xsd:enumeration value="Lukket"/>
          <xsd:enumeration value="NTNU"/>
        </xsd:restriction>
      </xsd:simpleType>
    </xsd:element>
    <xsd:element name="RadUtvalgDokPublisert" ma:index="10" nillable="true" ma:displayName="RadUtvalgDokPublisert" ma:default="Nei" ma:format="Dropdown" ma:internalName="RadUtvalgDokPublisert" ma:readOnly="false">
      <xsd:simpleType>
        <xsd:restriction base="dms:Choice">
          <xsd:enumeration value="Nei"/>
          <xsd:enumeration value="J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da5370-1b69-4cf9-8818-97e74c5f6b6b" elementFormDefault="qualified">
    <xsd:import namespace="http://schemas.microsoft.com/office/2006/documentManagement/types"/>
    <xsd:import namespace="http://schemas.microsoft.com/office/infopath/2007/PartnerControls"/>
    <xsd:element name="RadUtvalgSakMoteTitle" ma:index="11" nillable="true" ma:displayName="RadUtvalgSakMoteTitle" ma:list="{1c2d87ef-23dc-4a11-81a0-173b8d9f0345}" ma:internalName="RadUtvalgSakMoteTitle" ma:readOnly="false" ma:showField="Title" ma:web="beda5370-1b69-4cf9-8818-97e74c5f6b6b">
      <xsd:simpleType>
        <xsd:restriction base="dms:Lookup"/>
      </xsd:simpleType>
    </xsd:element>
    <xsd:element name="RadUtvalgDokSakTittel" ma:index="12" nillable="true" ma:displayName="RadUtvalgDokSakTittel" ma:list="{3fd0f9e6-724a-4e11-97d4-6b1b40108292}" ma:internalName="RadUtvalgDokSakTittel" ma:readOnly="false" ma:showField="Title" ma:web="beda5370-1b69-4cf9-8818-97e74c5f6b6b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0a5f8-c9a9-413a-9771-86d39c8944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EF9A72-56A1-4E50-8E1F-B4975A6130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9025A0-1280-4A4D-A63F-6FF6FDE9B11A}">
  <ds:schemaRefs>
    <ds:schemaRef ds:uri="http://schemas.microsoft.com/office/2006/metadata/properties"/>
    <ds:schemaRef ds:uri="http://schemas.microsoft.com/office/infopath/2007/PartnerControls"/>
    <ds:schemaRef ds:uri="57f7f35d-0481-4669-94c7-aa93cccd2b68"/>
    <ds:schemaRef ds:uri="beda5370-1b69-4cf9-8818-97e74c5f6b6b"/>
  </ds:schemaRefs>
</ds:datastoreItem>
</file>

<file path=customXml/itemProps3.xml><?xml version="1.0" encoding="utf-8"?>
<ds:datastoreItem xmlns:ds="http://schemas.openxmlformats.org/officeDocument/2006/customXml" ds:itemID="{D8C16CBD-9FD7-4C98-8BCC-8E72E00747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f7f35d-0481-4669-94c7-aa93cccd2b68"/>
    <ds:schemaRef ds:uri="beda5370-1b69-4cf9-8818-97e74c5f6b6b"/>
    <ds:schemaRef ds:uri="4260a5f8-c9a9-413a-9771-86d39c8944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Startlønn</vt:lpstr>
      <vt:lpstr>Lønnstabell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Christen Torvik</dc:creator>
  <cp:keywords/>
  <dc:description/>
  <cp:lastModifiedBy>Christen Torvik</cp:lastModifiedBy>
  <cp:revision/>
  <dcterms:created xsi:type="dcterms:W3CDTF">2023-01-19T13:06:08Z</dcterms:created>
  <dcterms:modified xsi:type="dcterms:W3CDTF">2023-02-22T08:09:41Z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0x0101009E2066E71E497F4CB39B311F8595AA3D00B1F6A08D5F8C4C4A9C5F622EEA846DEC</vt:lpwstr>
  </property>
</Properties>
</file>