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rek\FORSKNING\Internasjonalt\EU-ERA-7RP-H2020-FP9\PES\2018\"/>
    </mc:Choice>
  </mc:AlternateContent>
  <bookViews>
    <workbookView xWindow="0" yWindow="0" windowWidth="19200" windowHeight="8250"/>
  </bookViews>
  <sheets>
    <sheet name="Søknad" sheetId="1" r:id="rId1"/>
    <sheet name="Oppslag" sheetId="4" r:id="rId2"/>
    <sheet name="Kladd" sheetId="3" state="hidden" r:id="rId3"/>
  </sheets>
  <definedNames>
    <definedName name="Enhet">Oppslag!$A$15:$A$17</definedName>
    <definedName name="Trinn">Oppslag!$D$15:$D$16</definedName>
    <definedName name="År">Oppslag!$C$15:$C$16</definedName>
  </definedNames>
  <calcPr calcId="162913"/>
</workbook>
</file>

<file path=xl/calcChain.xml><?xml version="1.0" encoding="utf-8"?>
<calcChain xmlns="http://schemas.openxmlformats.org/spreadsheetml/2006/main">
  <c r="G4" i="4" l="1"/>
  <c r="G3" i="4"/>
  <c r="I4" i="4" l="1"/>
  <c r="I3" i="4"/>
  <c r="I49" i="1" l="1"/>
  <c r="J49" i="1" s="1"/>
  <c r="E10" i="4"/>
  <c r="E9" i="4"/>
  <c r="K13" i="4"/>
  <c r="K12" i="4"/>
  <c r="K11" i="4"/>
  <c r="G49" i="1"/>
  <c r="H49" i="1"/>
  <c r="G48" i="1"/>
  <c r="F49" i="1"/>
  <c r="H48" i="1" s="1"/>
  <c r="C21" i="4"/>
  <c r="E16" i="4" s="1"/>
  <c r="D4" i="4"/>
  <c r="D3" i="4"/>
  <c r="C4" i="4"/>
  <c r="C3" i="4"/>
  <c r="F10" i="4" l="1"/>
  <c r="G10" i="4" s="1"/>
  <c r="H50" i="1"/>
  <c r="F9" i="4"/>
  <c r="G9" i="4" s="1"/>
  <c r="G11" i="4" s="1"/>
  <c r="H51" i="1"/>
  <c r="H54" i="1" s="1"/>
  <c r="H55" i="1" s="1"/>
  <c r="E11" i="4"/>
  <c r="F11" i="4"/>
  <c r="E4" i="4"/>
  <c r="F4" i="4" s="1"/>
  <c r="E17" i="4"/>
  <c r="E3" i="4"/>
  <c r="J53" i="1"/>
  <c r="I53" i="1"/>
  <c r="I52" i="1"/>
  <c r="I50" i="1"/>
  <c r="J52" i="1"/>
  <c r="G50" i="1" l="1"/>
  <c r="J50" i="1" s="1"/>
  <c r="F3" i="4"/>
  <c r="E5" i="4"/>
  <c r="H56" i="1"/>
  <c r="H57" i="1" s="1"/>
  <c r="G51" i="1"/>
  <c r="J51" i="1" s="1"/>
  <c r="J54" i="1" l="1"/>
  <c r="F5" i="4"/>
  <c r="G5" i="4"/>
  <c r="G54" i="1"/>
  <c r="G55" i="1" s="1"/>
  <c r="I51" i="1"/>
  <c r="I54" i="1" s="1"/>
  <c r="I55" i="1" l="1"/>
  <c r="J55" i="1"/>
  <c r="G56" i="1"/>
  <c r="I56" i="1"/>
  <c r="G57" i="1" l="1"/>
  <c r="J56" i="1"/>
</calcChain>
</file>

<file path=xl/comments1.xml><?xml version="1.0" encoding="utf-8"?>
<comments xmlns="http://schemas.openxmlformats.org/spreadsheetml/2006/main">
  <authors>
    <author>Reidar Buvik</author>
    <author>Øyvin Sæther</author>
    <author>kosberg</author>
    <author>Terje Ruud</author>
  </authors>
  <commentList>
    <comment ref="B6" authorId="0" shapeId="0">
      <text>
        <r>
          <rPr>
            <sz val="8"/>
            <color indexed="81"/>
            <rFont val="Tahoma"/>
            <family val="2"/>
          </rPr>
          <t>F.eks. "SC5 Climate Action, Environment, Reseouce Efficiency and Raw materials", focus area: "Circular Economy"</t>
        </r>
      </text>
    </comment>
    <comment ref="B12" authorId="0" shapeId="0">
      <text>
        <r>
          <rPr>
            <sz val="8"/>
            <color indexed="81"/>
            <rFont val="Tahoma"/>
            <family val="2"/>
          </rPr>
          <t>Oppgi 31.12.2016 som frist, og et "x" under trinn 1 for at budsjett-regnearket skal virke.</t>
        </r>
      </text>
    </comment>
    <comment ref="H12" authorId="1" shapeId="0">
      <text>
        <r>
          <rPr>
            <b/>
            <sz val="9"/>
            <color indexed="81"/>
            <rFont val="Tahoma"/>
            <family val="2"/>
          </rPr>
          <t>Øyvin Sæther:</t>
        </r>
        <r>
          <rPr>
            <sz val="9"/>
            <color indexed="81"/>
            <rFont val="Tahoma"/>
            <family val="2"/>
          </rPr>
          <t xml:space="preserve">
Bruk en fiktiv dato for å få budsjettformlene nedenfor til å virke</t>
        </r>
      </text>
    </comment>
    <comment ref="H13" authorId="1" shapeId="0">
      <text>
        <r>
          <rPr>
            <b/>
            <sz val="9"/>
            <color indexed="81"/>
            <rFont val="Tahoma"/>
            <family val="2"/>
          </rPr>
          <t>Øyvin Sæther:</t>
        </r>
        <r>
          <rPr>
            <sz val="9"/>
            <color indexed="81"/>
            <rFont val="Tahoma"/>
            <family val="2"/>
          </rPr>
          <t xml:space="preserve">
Sett kryss!</t>
        </r>
      </text>
    </comment>
    <comment ref="B19" authorId="2" shapeId="0">
      <text>
        <r>
          <rPr>
            <sz val="8"/>
            <color indexed="81"/>
            <rFont val="Tahoma"/>
            <family val="2"/>
          </rPr>
          <t xml:space="preserve">Administrativt ansvarlig er vanligvis fakultetets EU-rådgiver eller instituttets kontorsjef. 
</t>
        </r>
      </text>
    </comment>
    <comment ref="B22" authorId="0" shapeId="0">
      <text>
        <r>
          <rPr>
            <sz val="8"/>
            <color indexed="81"/>
            <rFont val="Tahoma"/>
            <family val="2"/>
          </rPr>
          <t>Ikke aktuelt for POS</t>
        </r>
      </text>
    </comment>
    <comment ref="B24" authorId="1" shapeId="0">
      <text>
        <r>
          <rPr>
            <b/>
            <sz val="9"/>
            <color indexed="81"/>
            <rFont val="Tahoma"/>
            <family val="2"/>
          </rPr>
          <t>Øyvin Sæther:</t>
        </r>
        <r>
          <rPr>
            <sz val="9"/>
            <color indexed="81"/>
            <rFont val="Tahoma"/>
            <family val="2"/>
          </rPr>
          <t xml:space="preserve">
Dette skal gjøres lokalt av en prosjektøkonom som også skal stå som kopimottaker av POS-søknaden i ePhorte</t>
        </r>
      </text>
    </comment>
    <comment ref="B45" authorId="1" shapeId="0">
      <text>
        <r>
          <rPr>
            <b/>
            <sz val="9"/>
            <color indexed="81"/>
            <rFont val="Tahoma"/>
            <family val="2"/>
          </rPr>
          <t>Øyvin Sæther:</t>
        </r>
        <r>
          <rPr>
            <sz val="9"/>
            <color indexed="81"/>
            <rFont val="Tahoma"/>
            <family val="2"/>
          </rPr>
          <t xml:space="preserve">
 </t>
        </r>
        <r>
          <rPr>
            <b/>
            <sz val="9"/>
            <color indexed="81"/>
            <rFont val="Tahoma"/>
            <family val="2"/>
          </rPr>
          <t>Posisjoneringsstøtte (POS)         inntil NOK   50.000 pr. år.</t>
        </r>
        <r>
          <rPr>
            <sz val="9"/>
            <color indexed="81"/>
            <rFont val="Tahoma"/>
            <family val="2"/>
          </rPr>
          <t xml:space="preserve">
</t>
        </r>
      </text>
    </comment>
    <comment ref="B48" authorId="3" shapeId="0">
      <text>
        <r>
          <rPr>
            <b/>
            <sz val="9"/>
            <color indexed="81"/>
            <rFont val="Tahoma"/>
            <family val="2"/>
          </rPr>
          <t>Terje Ruud:</t>
        </r>
        <r>
          <rPr>
            <sz val="9"/>
            <color indexed="81"/>
            <rFont val="Tahoma"/>
            <family val="2"/>
          </rPr>
          <t xml:space="preserve">
POS skal bare fylle ut for trinn 1.</t>
        </r>
      </text>
    </comment>
    <comment ref="B50" authorId="1" shapeId="0">
      <text>
        <r>
          <rPr>
            <b/>
            <sz val="9"/>
            <color indexed="81"/>
            <rFont val="Tahoma"/>
            <family val="2"/>
          </rPr>
          <t>Øyvin Sæther:</t>
        </r>
        <r>
          <rPr>
            <sz val="9"/>
            <color indexed="81"/>
            <rFont val="Tahoma"/>
            <family val="2"/>
          </rPr>
          <t xml:space="preserve">
Velg enhet (mnd, uker, dager, el. timer) fra rullemenyen, velg deretter antall.
Regnearket regner ut lønn og indirekte kostnader automatisk. NB! Kun for midlertidig ansatte.
Fast ansatte kan frikjøpes ved at lønnsmidler benyttes til å lønne midlertidig ansatte som påtar seg for eksempel undervisning for den frikjøpte.</t>
        </r>
      </text>
    </comment>
    <comment ref="B55" authorId="3" shapeId="0">
      <text>
        <r>
          <rPr>
            <b/>
            <sz val="9"/>
            <color indexed="81"/>
            <rFont val="Tahoma"/>
            <charset val="1"/>
          </rPr>
          <t>Terje Ruud:</t>
        </r>
        <r>
          <rPr>
            <sz val="9"/>
            <color indexed="81"/>
            <rFont val="Tahoma"/>
            <charset val="1"/>
          </rPr>
          <t xml:space="preserve">
Se max.satser som kommentar til Budsjett ovenfor</t>
        </r>
      </text>
    </comment>
    <comment ref="B62" authorId="0" shapeId="0">
      <text>
        <r>
          <rPr>
            <sz val="8"/>
            <color indexed="81"/>
            <rFont val="Tahoma"/>
            <family val="2"/>
          </rPr>
          <t>Skriv navnet ditt her. Du kan sende inn elektronisk og trenger ikke signere papirversjon.</t>
        </r>
      </text>
    </comment>
  </commentList>
</comments>
</file>

<file path=xl/sharedStrings.xml><?xml version="1.0" encoding="utf-8"?>
<sst xmlns="http://schemas.openxmlformats.org/spreadsheetml/2006/main" count="87" uniqueCount="65">
  <si>
    <t>Prosjekttittel:</t>
  </si>
  <si>
    <t>Prosjekttype:</t>
  </si>
  <si>
    <t>Navn:</t>
  </si>
  <si>
    <t>E-post:</t>
  </si>
  <si>
    <t>Hvem skal evaluere EU-søknaden internt før den sendes?</t>
  </si>
  <si>
    <t>Må fylles ut!</t>
  </si>
  <si>
    <t>Navn</t>
  </si>
  <si>
    <t>Skriv 'X':</t>
  </si>
  <si>
    <t>Innsendt av:</t>
  </si>
  <si>
    <t>Topic no.:</t>
  </si>
  <si>
    <t>Institutt:</t>
  </si>
  <si>
    <t>Fakultet:</t>
  </si>
  <si>
    <t>Andre driftskostnader, reiser</t>
  </si>
  <si>
    <t>Innkjøp av FoU-tjenester (leie av ekst. konsulenter)</t>
  </si>
  <si>
    <t>Søknadsnummer (hvis opprettet):</t>
  </si>
  <si>
    <t>Prosjektets kortnavn (acronym):</t>
  </si>
  <si>
    <t>Kontakt fakultetsrådgiver for assistanse.</t>
  </si>
  <si>
    <r>
      <rPr>
        <b/>
        <sz val="10"/>
        <color indexed="12"/>
        <rFont val="Arial"/>
        <family val="2"/>
      </rPr>
      <t xml:space="preserve">Kopi til: </t>
    </r>
    <r>
      <rPr>
        <b/>
        <u/>
        <sz val="10"/>
        <color indexed="12"/>
        <rFont val="Arial"/>
        <family val="2"/>
      </rPr>
      <t>oyvin.sather@ntnu.no</t>
    </r>
  </si>
  <si>
    <t>(bruk om nødvendig eget dokument som vedlegg )</t>
  </si>
  <si>
    <t>Bekreftelse dato:</t>
  </si>
  <si>
    <t>Trinn 1</t>
  </si>
  <si>
    <t>Trinn 2</t>
  </si>
  <si>
    <t>Prosjektleder ved NTNU</t>
  </si>
  <si>
    <t>Administrativt ansvarlig ved NTNU:</t>
  </si>
  <si>
    <t>e-post:</t>
  </si>
  <si>
    <t>Søknadsfrist(er):</t>
  </si>
  <si>
    <t>Trinn 1:</t>
  </si>
  <si>
    <r>
      <t>Budsjett:</t>
    </r>
    <r>
      <rPr>
        <b/>
        <sz val="12"/>
        <color indexed="12"/>
        <rFont val="Arial"/>
        <family val="2"/>
      </rPr>
      <t xml:space="preserve">   (se maks. satser)</t>
    </r>
  </si>
  <si>
    <t>Ansvarlig for registrering i Maconomy?</t>
  </si>
  <si>
    <t>EGENINNSATS for institutt</t>
  </si>
  <si>
    <t>Kostnadsplan for søknadsfasen (i kroner)</t>
  </si>
  <si>
    <t>Antall</t>
  </si>
  <si>
    <t>Stipendiat</t>
  </si>
  <si>
    <t>Postdoc/Amanuensis</t>
  </si>
  <si>
    <t>Måned</t>
  </si>
  <si>
    <t>Enhet</t>
  </si>
  <si>
    <t>Timer</t>
  </si>
  <si>
    <t>Uker</t>
  </si>
  <si>
    <t>År</t>
  </si>
  <si>
    <t>Trinn</t>
  </si>
  <si>
    <t>Personalkostnader (dir. og indir.) - Stipendiater</t>
  </si>
  <si>
    <t>Personalkostnader (dir. og indir.) - Postdoc/Aman.</t>
  </si>
  <si>
    <t>Forventet lønnsstigning</t>
  </si>
  <si>
    <t>Indirekte sats</t>
  </si>
  <si>
    <t>Herav direkte</t>
  </si>
  <si>
    <t>Dekket PES</t>
  </si>
  <si>
    <t>Søknadsbeløp Trinn 1</t>
  </si>
  <si>
    <t>Søknadsbeløp Trinn 2</t>
  </si>
  <si>
    <t>Lønnregulering</t>
  </si>
  <si>
    <t>Egenfinansieringsandel</t>
  </si>
  <si>
    <t>Søknaden gjelder (sett kryss)</t>
  </si>
  <si>
    <t>Type kostnad (fyll ut bare gule felt!)</t>
  </si>
  <si>
    <t>x</t>
  </si>
  <si>
    <t>Gjelder ikke POS</t>
  </si>
  <si>
    <t>Kort beskrivelse av den planlagte bruken av POS-midlene:</t>
  </si>
  <si>
    <t>Jeg bekrefter at involverte institutt v/respektive instituttledere har godkjent POS-søknaden,   og har gitt sitt samtykke til at den sendes inn.</t>
  </si>
  <si>
    <t>(For posisjonering rettet mot områder i Horisont2020, inkl. programmer i randsonen,JTI-JU, PPP og arenaer som ETP. Ta kontakt hvis du er i tvil!)</t>
  </si>
  <si>
    <t>H2020 program, PPP, fokusområde, …</t>
  </si>
  <si>
    <t>Totalsum POS-søknad</t>
  </si>
  <si>
    <t>Dekkes av POS midler (NFR og Sentrale midler)</t>
  </si>
  <si>
    <t>NB! Ta kontakt med ditt fakultets EU-rågiver for assistanse!</t>
  </si>
  <si>
    <t xml:space="preserve">Opplysninger legges inn i de gule feltene. Hjelp til utfylling er lagt inn som merknader. 
Hold markøren over cellen i kolonne B, og merknaden kommer frem.                                                                     </t>
  </si>
  <si>
    <t>(fyll inn relevant H2020 programområde, fokusområde eller JTI-JU, PPP, ETP, EIP el. lign.)</t>
  </si>
  <si>
    <r>
      <t xml:space="preserve">        SØKNAD OM POSISJONERINGSSTØTTE (POS) i 2018 for posisjonering mot Horisont2020          </t>
    </r>
    <r>
      <rPr>
        <b/>
        <sz val="12"/>
        <color rgb="FF0070C0"/>
        <rFont val="Arial"/>
        <family val="2"/>
      </rPr>
      <t>oppdatert:2017-12-11</t>
    </r>
  </si>
  <si>
    <r>
      <t xml:space="preserve">POS-søknad for 2018 må sendes </t>
    </r>
    <r>
      <rPr>
        <b/>
        <i/>
        <sz val="10"/>
        <color indexed="17"/>
        <rFont val="Arial"/>
        <family val="2"/>
      </rPr>
      <t>før</t>
    </r>
    <r>
      <rPr>
        <b/>
        <sz val="10"/>
        <color indexed="17"/>
        <rFont val="Arial"/>
        <family val="2"/>
      </rPr>
      <t xml:space="preserve"> kostnader påløper, via ePhorte som N-notat, til Øyvin Sæther (ØS), på sak </t>
    </r>
    <r>
      <rPr>
        <b/>
        <sz val="10"/>
        <color rgb="FFFF0000"/>
        <rFont val="Arial"/>
        <family val="2"/>
      </rPr>
      <t>2017/4478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</si>
</sst>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45" x14ac:knownFonts="1">
    <font>
      <sz val="10"/>
      <name val="Arial"/>
    </font>
    <font>
      <sz val="10"/>
      <name val="Arial"/>
      <family val="2"/>
    </font>
    <font>
      <b/>
      <sz val="10"/>
      <name val="Arial"/>
      <family val="2"/>
    </font>
    <font>
      <sz val="10"/>
      <color indexed="10"/>
      <name val="Arial"/>
      <family val="2"/>
    </font>
    <font>
      <sz val="10"/>
      <color indexed="17"/>
      <name val="Arial"/>
      <family val="2"/>
    </font>
    <font>
      <sz val="10"/>
      <color indexed="17"/>
      <name val="Arial"/>
      <family val="2"/>
    </font>
    <font>
      <b/>
      <sz val="16"/>
      <color indexed="12"/>
      <name val="Arial"/>
      <family val="2"/>
    </font>
    <font>
      <i/>
      <sz val="10"/>
      <name val="Arial"/>
      <family val="2"/>
    </font>
    <font>
      <sz val="8"/>
      <color indexed="81"/>
      <name val="Tahoma"/>
      <family val="2"/>
    </font>
    <font>
      <sz val="8"/>
      <name val="Arial"/>
      <family val="2"/>
    </font>
    <font>
      <u/>
      <sz val="10"/>
      <color indexed="12"/>
      <name val="Arial"/>
      <family val="2"/>
    </font>
    <font>
      <sz val="10"/>
      <name val="Arial"/>
      <family val="2"/>
    </font>
    <font>
      <b/>
      <sz val="10"/>
      <name val="Arial"/>
      <family val="2"/>
    </font>
    <font>
      <sz val="10"/>
      <name val="Arial"/>
      <family val="2"/>
    </font>
    <font>
      <b/>
      <sz val="10"/>
      <color indexed="8"/>
      <name val="Arial"/>
      <family val="2"/>
    </font>
    <font>
      <sz val="10"/>
      <color indexed="8"/>
      <name val="Arial"/>
      <family val="2"/>
    </font>
    <font>
      <b/>
      <sz val="14"/>
      <color indexed="8"/>
      <name val="Arial"/>
      <family val="2"/>
    </font>
    <font>
      <b/>
      <sz val="12"/>
      <color indexed="17"/>
      <name val="Arial"/>
      <family val="2"/>
    </font>
    <font>
      <b/>
      <sz val="10"/>
      <color indexed="10"/>
      <name val="Arial"/>
      <family val="2"/>
    </font>
    <font>
      <sz val="10"/>
      <color indexed="12"/>
      <name val="Arial"/>
      <family val="2"/>
    </font>
    <font>
      <b/>
      <sz val="10"/>
      <color indexed="12"/>
      <name val="Arial"/>
      <family val="2"/>
    </font>
    <font>
      <sz val="10"/>
      <color indexed="55"/>
      <name val="Arial"/>
      <family val="2"/>
    </font>
    <font>
      <sz val="9.5"/>
      <name val="Arial"/>
      <family val="2"/>
    </font>
    <font>
      <sz val="9"/>
      <color indexed="81"/>
      <name val="Tahoma"/>
      <family val="2"/>
    </font>
    <font>
      <b/>
      <sz val="9"/>
      <color indexed="81"/>
      <name val="Tahoma"/>
      <family val="2"/>
    </font>
    <font>
      <b/>
      <u/>
      <sz val="10"/>
      <color indexed="12"/>
      <name val="Arial"/>
      <family val="2"/>
    </font>
    <font>
      <b/>
      <sz val="14"/>
      <name val="Arial"/>
      <family val="2"/>
    </font>
    <font>
      <sz val="14"/>
      <name val="Arial"/>
      <family val="2"/>
    </font>
    <font>
      <b/>
      <i/>
      <sz val="10"/>
      <name val="Arial"/>
      <family val="2"/>
    </font>
    <font>
      <b/>
      <u/>
      <sz val="12"/>
      <color indexed="12"/>
      <name val="Arial"/>
      <family val="2"/>
    </font>
    <font>
      <b/>
      <sz val="12"/>
      <color indexed="12"/>
      <name val="Arial"/>
      <family val="2"/>
    </font>
    <font>
      <b/>
      <sz val="10"/>
      <color indexed="17"/>
      <name val="Arial"/>
      <family val="2"/>
    </font>
    <font>
      <b/>
      <i/>
      <sz val="10"/>
      <color indexed="17"/>
      <name val="Arial"/>
      <family val="2"/>
    </font>
    <font>
      <b/>
      <i/>
      <u/>
      <sz val="10"/>
      <name val="Arial"/>
      <family val="2"/>
    </font>
    <font>
      <sz val="10"/>
      <name val="Arial"/>
      <family val="2"/>
    </font>
    <font>
      <u/>
      <sz val="10"/>
      <name val="Arial"/>
      <family val="2"/>
    </font>
    <font>
      <b/>
      <sz val="10"/>
      <color rgb="FFFF0000"/>
      <name val="Arial"/>
      <family val="2"/>
    </font>
    <font>
      <sz val="10"/>
      <color rgb="FFFFFF99"/>
      <name val="Arial"/>
      <family val="2"/>
    </font>
    <font>
      <b/>
      <sz val="10"/>
      <color rgb="FF0070C0"/>
      <name val="Arial"/>
      <family val="2"/>
    </font>
    <font>
      <b/>
      <sz val="12"/>
      <color rgb="FF0070C0"/>
      <name val="Arial"/>
      <family val="2"/>
    </font>
    <font>
      <sz val="10"/>
      <color theme="2" tint="-0.499984740745262"/>
      <name val="Arial"/>
      <family val="2"/>
    </font>
    <font>
      <b/>
      <u/>
      <sz val="10"/>
      <color theme="1"/>
      <name val="Arial"/>
      <family val="2"/>
    </font>
    <font>
      <i/>
      <sz val="10"/>
      <color indexed="12"/>
      <name val="Arial"/>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00B050"/>
        <bgColor indexed="64"/>
      </patternFill>
    </fill>
  </fills>
  <borders count="3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2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top/>
      <bottom style="thin">
        <color indexed="22"/>
      </bottom>
      <diagonal/>
    </border>
    <border>
      <left/>
      <right/>
      <top/>
      <bottom style="thin">
        <color indexed="22"/>
      </bottom>
      <diagonal/>
    </border>
    <border>
      <left/>
      <right/>
      <top/>
      <bottom style="medium">
        <color indexed="64"/>
      </bottom>
      <diagonal/>
    </border>
    <border>
      <left style="thin">
        <color indexed="64"/>
      </left>
      <right/>
      <top style="thin">
        <color indexed="64"/>
      </top>
      <bottom style="medium">
        <color indexed="48"/>
      </bottom>
      <diagonal/>
    </border>
    <border>
      <left/>
      <right/>
      <top style="thin">
        <color indexed="64"/>
      </top>
      <bottom style="medium">
        <color indexed="48"/>
      </bottom>
      <diagonal/>
    </border>
    <border>
      <left/>
      <right style="thin">
        <color indexed="64"/>
      </right>
      <top style="thin">
        <color indexed="64"/>
      </top>
      <bottom style="medium">
        <color indexed="48"/>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48"/>
      </top>
      <bottom style="thin">
        <color indexed="64"/>
      </bottom>
      <diagonal/>
    </border>
    <border>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64"/>
      </left>
      <right/>
      <top style="medium">
        <color indexed="64"/>
      </top>
      <bottom style="medium">
        <color indexed="64"/>
      </bottom>
      <diagonal/>
    </border>
    <border>
      <left/>
      <right/>
      <top style="thin">
        <color indexed="22"/>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0" fontId="0" fillId="0" borderId="0" xfId="0" applyAlignment="1"/>
    <xf numFmtId="0" fontId="11" fillId="0" borderId="0" xfId="0" applyFont="1"/>
    <xf numFmtId="0" fontId="2" fillId="0" borderId="0" xfId="0" applyFont="1" applyAlignment="1">
      <alignment vertical="top"/>
    </xf>
    <xf numFmtId="0" fontId="12" fillId="0" borderId="1" xfId="0" applyFont="1" applyBorder="1" applyAlignment="1">
      <alignment horizontal="center"/>
    </xf>
    <xf numFmtId="0" fontId="12" fillId="0" borderId="2" xfId="0" applyFont="1" applyBorder="1" applyAlignment="1">
      <alignment horizontal="center"/>
    </xf>
    <xf numFmtId="0" fontId="14" fillId="0" borderId="0" xfId="0" applyFont="1"/>
    <xf numFmtId="0" fontId="15" fillId="0" borderId="0" xfId="0" applyFont="1"/>
    <xf numFmtId="0" fontId="16" fillId="2" borderId="2" xfId="0" applyFont="1" applyFill="1" applyBorder="1" applyAlignment="1">
      <alignment horizontal="center" vertical="center"/>
    </xf>
    <xf numFmtId="0" fontId="18" fillId="0" borderId="0" xfId="0" applyFont="1" applyAlignment="1">
      <alignment wrapText="1"/>
    </xf>
    <xf numFmtId="0" fontId="18" fillId="0" borderId="0" xfId="0" applyFont="1" applyAlignment="1">
      <alignment horizontal="right"/>
    </xf>
    <xf numFmtId="0" fontId="0" fillId="0" borderId="0" xfId="0" applyAlignment="1">
      <alignment horizontal="right"/>
    </xf>
    <xf numFmtId="0" fontId="21" fillId="0" borderId="0" xfId="0" applyFont="1"/>
    <xf numFmtId="165" fontId="21" fillId="0" borderId="0" xfId="0" applyNumberFormat="1" applyFont="1"/>
    <xf numFmtId="0" fontId="2" fillId="0" borderId="3" xfId="0" applyFont="1" applyBorder="1"/>
    <xf numFmtId="0" fontId="0" fillId="0" borderId="3" xfId="0" applyBorder="1"/>
    <xf numFmtId="0" fontId="36" fillId="0" borderId="0" xfId="0" applyFont="1" applyAlignment="1">
      <alignment horizontal="right"/>
    </xf>
    <xf numFmtId="0" fontId="22" fillId="0" borderId="0" xfId="0" applyFont="1"/>
    <xf numFmtId="0" fontId="0" fillId="5" borderId="0" xfId="0" applyFill="1"/>
    <xf numFmtId="0" fontId="26" fillId="0" borderId="0" xfId="0" applyFont="1" applyAlignment="1">
      <alignment horizontal="left"/>
    </xf>
    <xf numFmtId="0" fontId="27" fillId="0" borderId="0" xfId="0" applyFont="1" applyAlignment="1">
      <alignment horizontal="left"/>
    </xf>
    <xf numFmtId="0" fontId="0" fillId="0" borderId="0" xfId="0" applyBorder="1"/>
    <xf numFmtId="0" fontId="2" fillId="2" borderId="2" xfId="0" applyFont="1" applyFill="1" applyBorder="1"/>
    <xf numFmtId="0" fontId="29" fillId="0" borderId="3" xfId="1" applyFont="1" applyBorder="1" applyAlignment="1" applyProtection="1"/>
    <xf numFmtId="0" fontId="25" fillId="3" borderId="0" xfId="1" applyFont="1" applyFill="1" applyBorder="1" applyAlignment="1" applyProtection="1"/>
    <xf numFmtId="0" fontId="22" fillId="6" borderId="0" xfId="0" applyFont="1" applyFill="1"/>
    <xf numFmtId="0" fontId="0" fillId="6" borderId="0" xfId="0" applyFill="1"/>
    <xf numFmtId="0" fontId="11" fillId="0" borderId="0" xfId="0" applyFont="1" applyAlignment="1">
      <alignment horizontal="right"/>
    </xf>
    <xf numFmtId="0" fontId="0" fillId="2" borderId="2" xfId="2" applyNumberFormat="1" applyFont="1" applyFill="1" applyBorder="1" applyAlignment="1">
      <alignment vertical="top" wrapText="1"/>
    </xf>
    <xf numFmtId="0" fontId="35" fillId="0" borderId="0" xfId="0" applyFont="1"/>
    <xf numFmtId="0" fontId="11" fillId="0" borderId="0" xfId="0" applyFont="1" applyFill="1" applyBorder="1"/>
    <xf numFmtId="0" fontId="36" fillId="0" borderId="0" xfId="0" applyFont="1"/>
    <xf numFmtId="0" fontId="0" fillId="0" borderId="21" xfId="0" applyBorder="1"/>
    <xf numFmtId="0" fontId="0" fillId="0" borderId="6" xfId="0" applyBorder="1"/>
    <xf numFmtId="0" fontId="0" fillId="0" borderId="22" xfId="0" applyBorder="1"/>
    <xf numFmtId="0" fontId="7" fillId="0" borderId="0" xfId="0" applyFont="1"/>
    <xf numFmtId="0" fontId="36" fillId="0" borderId="0" xfId="0" applyFont="1" applyBorder="1" applyAlignment="1">
      <alignment horizontal="right"/>
    </xf>
    <xf numFmtId="0" fontId="18" fillId="0" borderId="0" xfId="0" applyFont="1" applyAlignment="1">
      <alignment horizontal="left" wrapText="1"/>
    </xf>
    <xf numFmtId="0" fontId="2" fillId="0" borderId="2" xfId="0" applyFont="1" applyBorder="1" applyAlignment="1">
      <alignment horizontal="center"/>
    </xf>
    <xf numFmtId="0" fontId="13" fillId="0" borderId="2" xfId="0" applyFont="1" applyBorder="1"/>
    <xf numFmtId="0" fontId="7" fillId="0" borderId="0" xfId="0" applyFont="1" applyAlignment="1">
      <alignment horizontal="left" wrapText="1"/>
    </xf>
    <xf numFmtId="0" fontId="19" fillId="0" borderId="0" xfId="0" applyFont="1" applyBorder="1" applyAlignment="1">
      <alignment wrapText="1"/>
    </xf>
    <xf numFmtId="165" fontId="0" fillId="0" borderId="0" xfId="2" applyNumberFormat="1" applyFont="1"/>
    <xf numFmtId="0" fontId="11" fillId="0" borderId="3" xfId="0" applyFont="1" applyBorder="1" applyAlignment="1">
      <alignment horizontal="center"/>
    </xf>
    <xf numFmtId="0" fontId="11" fillId="0" borderId="3" xfId="0" applyFont="1" applyBorder="1"/>
    <xf numFmtId="9" fontId="0" fillId="0" borderId="0" xfId="0" applyNumberFormat="1"/>
    <xf numFmtId="0" fontId="11" fillId="0" borderId="0" xfId="0" applyFont="1" applyAlignment="1">
      <alignment wrapText="1"/>
    </xf>
    <xf numFmtId="9" fontId="0" fillId="0" borderId="0" xfId="3" applyFont="1"/>
    <xf numFmtId="165" fontId="0" fillId="2" borderId="2" xfId="2" applyNumberFormat="1" applyFont="1" applyFill="1" applyBorder="1" applyAlignment="1">
      <alignment vertical="top" wrapText="1"/>
    </xf>
    <xf numFmtId="165" fontId="0" fillId="2" borderId="2" xfId="2" applyNumberFormat="1" applyFont="1" applyFill="1" applyBorder="1"/>
    <xf numFmtId="165" fontId="2" fillId="4" borderId="4" xfId="2" applyNumberFormat="1" applyFont="1" applyFill="1" applyBorder="1"/>
    <xf numFmtId="165" fontId="0" fillId="4" borderId="2" xfId="2" applyNumberFormat="1" applyFont="1" applyFill="1" applyBorder="1"/>
    <xf numFmtId="165" fontId="0" fillId="4" borderId="2" xfId="2" applyNumberFormat="1" applyFont="1" applyFill="1" applyBorder="1" applyAlignment="1">
      <alignment vertical="top" wrapText="1"/>
    </xf>
    <xf numFmtId="14" fontId="19" fillId="2" borderId="24" xfId="0" applyNumberFormat="1" applyFont="1" applyFill="1" applyBorder="1" applyAlignment="1"/>
    <xf numFmtId="0" fontId="2" fillId="0" borderId="2" xfId="0" applyFont="1" applyBorder="1"/>
    <xf numFmtId="0" fontId="11" fillId="0" borderId="3" xfId="0" applyFont="1" applyFill="1" applyBorder="1"/>
    <xf numFmtId="165" fontId="11" fillId="0" borderId="0" xfId="2" applyNumberFormat="1" applyFont="1"/>
    <xf numFmtId="165" fontId="0" fillId="7" borderId="2" xfId="2" applyNumberFormat="1" applyFont="1" applyFill="1" applyBorder="1" applyAlignment="1">
      <alignment vertical="top" wrapText="1"/>
    </xf>
    <xf numFmtId="165" fontId="0" fillId="7" borderId="2" xfId="2" applyNumberFormat="1" applyFont="1" applyFill="1" applyBorder="1" applyAlignment="1"/>
    <xf numFmtId="0" fontId="1" fillId="0" borderId="0" xfId="0" applyFont="1"/>
    <xf numFmtId="0" fontId="19" fillId="8" borderId="24" xfId="0" applyFont="1" applyFill="1" applyBorder="1" applyAlignment="1"/>
    <xf numFmtId="0" fontId="0" fillId="8" borderId="24" xfId="0" applyFill="1" applyBorder="1"/>
    <xf numFmtId="0" fontId="19" fillId="8" borderId="24" xfId="0" applyFont="1" applyFill="1" applyBorder="1" applyAlignment="1">
      <alignment horizontal="right"/>
    </xf>
    <xf numFmtId="165" fontId="0" fillId="8" borderId="2" xfId="2" applyNumberFormat="1" applyFont="1" applyFill="1" applyBorder="1"/>
    <xf numFmtId="0" fontId="19" fillId="8" borderId="0" xfId="0" applyFont="1" applyFill="1" applyBorder="1" applyAlignment="1">
      <alignment horizontal="right"/>
    </xf>
    <xf numFmtId="14" fontId="20" fillId="2" borderId="0" xfId="0" applyNumberFormat="1" applyFont="1" applyFill="1" applyBorder="1" applyAlignment="1">
      <alignment horizontal="center"/>
    </xf>
    <xf numFmtId="165" fontId="34" fillId="0" borderId="5" xfId="2" applyNumberFormat="1" applyFont="1" applyFill="1" applyBorder="1" applyAlignment="1">
      <alignment vertical="top" wrapText="1"/>
    </xf>
    <xf numFmtId="9" fontId="0" fillId="9" borderId="0" xfId="3" applyFont="1" applyFill="1"/>
    <xf numFmtId="0" fontId="19" fillId="8" borderId="31" xfId="0" applyFont="1" applyFill="1" applyBorder="1" applyAlignment="1"/>
    <xf numFmtId="0" fontId="0" fillId="8" borderId="31" xfId="0" applyFill="1" applyBorder="1"/>
    <xf numFmtId="0" fontId="19" fillId="8" borderId="26" xfId="0" applyFont="1" applyFill="1" applyBorder="1" applyAlignment="1">
      <alignment horizontal="right"/>
    </xf>
    <xf numFmtId="0" fontId="19" fillId="8" borderId="32" xfId="0" applyFont="1" applyFill="1" applyBorder="1" applyAlignment="1"/>
    <xf numFmtId="0" fontId="0" fillId="0" borderId="27" xfId="0" applyBorder="1" applyAlignment="1">
      <alignment horizontal="right"/>
    </xf>
    <xf numFmtId="0" fontId="0" fillId="0" borderId="29" xfId="0" applyBorder="1" applyAlignment="1">
      <alignment horizontal="right"/>
    </xf>
    <xf numFmtId="165" fontId="38" fillId="0" borderId="5" xfId="2" applyNumberFormat="1" applyFont="1" applyFill="1" applyBorder="1" applyAlignment="1">
      <alignment vertical="top" wrapText="1"/>
    </xf>
    <xf numFmtId="0" fontId="0" fillId="8" borderId="2" xfId="0" applyFill="1" applyBorder="1" applyAlignment="1">
      <alignment vertical="top" wrapText="1"/>
    </xf>
    <xf numFmtId="0" fontId="0" fillId="8" borderId="2" xfId="0" applyFill="1" applyBorder="1" applyAlignment="1"/>
    <xf numFmtId="0" fontId="2" fillId="8" borderId="4" xfId="0" applyFont="1" applyFill="1" applyBorder="1" applyAlignment="1"/>
    <xf numFmtId="0" fontId="40" fillId="8" borderId="5" xfId="0" applyFont="1" applyFill="1" applyBorder="1" applyAlignment="1">
      <alignment vertical="top" wrapText="1"/>
    </xf>
    <xf numFmtId="0" fontId="40" fillId="8" borderId="30" xfId="0" applyFont="1" applyFill="1" applyBorder="1" applyAlignment="1">
      <alignment vertical="top" wrapText="1"/>
    </xf>
    <xf numFmtId="0" fontId="40" fillId="8" borderId="2" xfId="0" applyFont="1" applyFill="1" applyBorder="1" applyAlignment="1"/>
    <xf numFmtId="165" fontId="37" fillId="8" borderId="2" xfId="2" applyNumberFormat="1" applyFont="1" applyFill="1" applyBorder="1" applyAlignment="1">
      <alignment vertical="top" wrapText="1"/>
    </xf>
    <xf numFmtId="0" fontId="33" fillId="0" borderId="0" xfId="0" applyFont="1"/>
    <xf numFmtId="0" fontId="0" fillId="5" borderId="25" xfId="0" applyFill="1" applyBorder="1"/>
    <xf numFmtId="0" fontId="41" fillId="0" borderId="0" xfId="0" applyFont="1"/>
    <xf numFmtId="14" fontId="19" fillId="5" borderId="24" xfId="0" applyNumberFormat="1" applyFont="1" applyFill="1" applyBorder="1" applyAlignment="1"/>
    <xf numFmtId="14" fontId="20" fillId="5" borderId="0" xfId="0" applyNumberFormat="1" applyFont="1" applyFill="1" applyBorder="1" applyAlignment="1">
      <alignment horizontal="center"/>
    </xf>
    <xf numFmtId="0" fontId="7" fillId="0" borderId="0" xfId="0" applyFont="1" applyBorder="1" applyAlignment="1">
      <alignment horizontal="left"/>
    </xf>
    <xf numFmtId="0" fontId="36" fillId="2" borderId="17" xfId="0" applyFont="1" applyFill="1" applyBorder="1" applyAlignment="1">
      <alignment horizontal="left" vertical="center" wrapText="1"/>
    </xf>
    <xf numFmtId="0" fontId="36" fillId="2" borderId="18" xfId="0" applyFont="1" applyFill="1" applyBorder="1" applyAlignment="1">
      <alignment horizontal="left" vertical="center" wrapText="1"/>
    </xf>
    <xf numFmtId="0" fontId="36" fillId="2" borderId="19" xfId="0" applyFont="1" applyFill="1" applyBorder="1" applyAlignment="1">
      <alignment horizontal="left" vertical="center" wrapText="1"/>
    </xf>
    <xf numFmtId="0" fontId="19" fillId="2" borderId="9" xfId="0" applyFont="1" applyFill="1" applyBorder="1" applyAlignment="1">
      <alignment horizontal="left"/>
    </xf>
    <xf numFmtId="0" fontId="19" fillId="2" borderId="10" xfId="0" applyFont="1" applyFill="1" applyBorder="1" applyAlignment="1">
      <alignment horizontal="left"/>
    </xf>
    <xf numFmtId="0" fontId="19" fillId="5" borderId="28" xfId="0" applyFont="1" applyFill="1" applyBorder="1" applyAlignment="1">
      <alignment horizontal="left"/>
    </xf>
    <xf numFmtId="0" fontId="19" fillId="5" borderId="29" xfId="0" applyFont="1" applyFill="1" applyBorder="1" applyAlignment="1">
      <alignment horizontal="left"/>
    </xf>
    <xf numFmtId="0" fontId="19" fillId="5" borderId="9" xfId="0" applyFont="1" applyFill="1" applyBorder="1" applyAlignment="1">
      <alignment horizontal="left"/>
    </xf>
    <xf numFmtId="0" fontId="19" fillId="5" borderId="10" xfId="0" applyFont="1" applyFill="1" applyBorder="1" applyAlignment="1">
      <alignment horizontal="left"/>
    </xf>
    <xf numFmtId="0" fontId="28" fillId="0" borderId="2" xfId="0" applyFont="1" applyBorder="1" applyAlignment="1"/>
    <xf numFmtId="0" fontId="2" fillId="0" borderId="2" xfId="0" applyFont="1" applyBorder="1" applyAlignment="1"/>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42" fillId="2" borderId="9" xfId="0" applyFont="1" applyFill="1" applyBorder="1" applyAlignment="1">
      <alignment horizontal="left"/>
    </xf>
    <xf numFmtId="0" fontId="11" fillId="0" borderId="2" xfId="0" applyFont="1" applyBorder="1" applyAlignment="1"/>
    <xf numFmtId="0" fontId="0" fillId="0" borderId="2" xfId="0" applyBorder="1" applyAlignment="1"/>
    <xf numFmtId="0" fontId="11" fillId="0" borderId="2" xfId="0" applyFont="1" applyBorder="1" applyAlignment="1">
      <alignment vertical="top" wrapText="1"/>
    </xf>
    <xf numFmtId="0" fontId="0" fillId="0" borderId="2" xfId="0" applyBorder="1" applyAlignment="1">
      <alignment vertical="top" wrapText="1"/>
    </xf>
    <xf numFmtId="0" fontId="11" fillId="0" borderId="5" xfId="0" applyFont="1" applyBorder="1" applyAlignment="1">
      <alignment vertical="top" wrapText="1"/>
    </xf>
    <xf numFmtId="0" fontId="0" fillId="0" borderId="5" xfId="0" applyBorder="1" applyAlignment="1">
      <alignment vertical="top" wrapText="1"/>
    </xf>
    <xf numFmtId="0" fontId="7" fillId="0" borderId="0" xfId="0" applyFont="1" applyAlignment="1">
      <alignment horizontal="left" wrapText="1"/>
    </xf>
    <xf numFmtId="0" fontId="2" fillId="0" borderId="20" xfId="0" applyFont="1" applyBorder="1" applyAlignment="1"/>
    <xf numFmtId="0" fontId="0" fillId="0" borderId="16" xfId="0" applyBorder="1" applyAlignment="1"/>
    <xf numFmtId="0" fontId="0" fillId="7" borderId="26" xfId="0" applyFill="1" applyBorder="1" applyAlignment="1">
      <alignment horizontal="left" vertical="top"/>
    </xf>
    <xf numFmtId="0" fontId="0" fillId="7" borderId="27" xfId="0" applyFill="1" applyBorder="1" applyAlignment="1">
      <alignment horizontal="left" vertical="top"/>
    </xf>
    <xf numFmtId="0" fontId="0" fillId="7" borderId="23" xfId="0" applyFill="1" applyBorder="1" applyAlignment="1">
      <alignment horizontal="left" vertical="top"/>
    </xf>
    <xf numFmtId="0" fontId="19" fillId="2" borderId="33" xfId="0" applyFont="1" applyFill="1" applyBorder="1" applyAlignment="1">
      <alignment vertical="top" wrapText="1"/>
    </xf>
    <xf numFmtId="0" fontId="19" fillId="2" borderId="34" xfId="0" applyFont="1" applyFill="1" applyBorder="1" applyAlignment="1">
      <alignment vertical="top" wrapText="1"/>
    </xf>
    <xf numFmtId="0" fontId="19" fillId="2" borderId="35" xfId="0" applyFont="1" applyFill="1" applyBorder="1" applyAlignment="1">
      <alignment vertical="top" wrapText="1"/>
    </xf>
    <xf numFmtId="0" fontId="19" fillId="2" borderId="36" xfId="0" applyFont="1" applyFill="1" applyBorder="1" applyAlignment="1">
      <alignment vertical="top" wrapText="1"/>
    </xf>
    <xf numFmtId="0" fontId="19" fillId="2" borderId="0" xfId="0" applyFont="1" applyFill="1" applyBorder="1" applyAlignment="1">
      <alignment vertical="top" wrapText="1"/>
    </xf>
    <xf numFmtId="0" fontId="19" fillId="2" borderId="37" xfId="0" applyFont="1" applyFill="1" applyBorder="1" applyAlignment="1">
      <alignment vertical="top" wrapText="1"/>
    </xf>
    <xf numFmtId="0" fontId="19" fillId="2" borderId="38" xfId="0" applyFont="1" applyFill="1" applyBorder="1" applyAlignment="1">
      <alignment vertical="top" wrapText="1"/>
    </xf>
    <xf numFmtId="0" fontId="19" fillId="2" borderId="3" xfId="0" applyFont="1" applyFill="1" applyBorder="1" applyAlignment="1">
      <alignment vertical="top" wrapText="1"/>
    </xf>
    <xf numFmtId="0" fontId="19" fillId="2" borderId="30" xfId="0" applyFont="1" applyFill="1" applyBorder="1" applyAlignment="1">
      <alignment vertical="top" wrapText="1"/>
    </xf>
    <xf numFmtId="0" fontId="20" fillId="0" borderId="0" xfId="0" applyFont="1" applyBorder="1" applyAlignment="1">
      <alignment horizontal="left" vertical="top" wrapText="1"/>
    </xf>
    <xf numFmtId="0" fontId="2" fillId="0" borderId="15" xfId="0" applyFont="1" applyBorder="1" applyAlignment="1">
      <alignment horizontal="center"/>
    </xf>
    <xf numFmtId="0" fontId="2" fillId="0" borderId="1" xfId="0" applyFont="1" applyBorder="1" applyAlignment="1">
      <alignment horizontal="center"/>
    </xf>
    <xf numFmtId="0" fontId="31" fillId="3" borderId="0" xfId="0" applyFont="1" applyFill="1" applyAlignment="1">
      <alignment horizontal="left"/>
    </xf>
    <xf numFmtId="0" fontId="17" fillId="3" borderId="0" xfId="0" applyFont="1" applyFill="1" applyAlignment="1">
      <alignment horizontal="left"/>
    </xf>
    <xf numFmtId="0" fontId="1" fillId="0" borderId="7" xfId="0" applyFont="1" applyBorder="1" applyAlignment="1">
      <alignment vertical="top" wrapText="1"/>
    </xf>
    <xf numFmtId="0" fontId="0" fillId="0" borderId="8" xfId="0" applyBorder="1" applyAlignment="1">
      <alignment vertical="top" wrapText="1"/>
    </xf>
    <xf numFmtId="0" fontId="7" fillId="0" borderId="2" xfId="0" applyFont="1" applyBorder="1" applyAlignment="1"/>
    <xf numFmtId="0" fontId="2" fillId="0" borderId="11" xfId="0" applyFont="1" applyBorder="1" applyAlignment="1">
      <alignment horizontal="left"/>
    </xf>
  </cellXfs>
  <cellStyles count="4">
    <cellStyle name="Hyperkobling" xfId="1" builtinId="8"/>
    <cellStyle name="Komma" xfId="2" builtinId="3"/>
    <cellStyle name="Normal" xfId="0" builtinId="0"/>
    <cellStyle name="Prosent" xfId="3" builtinId="5"/>
  </cellStyles>
  <dxfs count="5">
    <dxf>
      <font>
        <color rgb="FF00B050"/>
      </font>
    </dxf>
    <dxf>
      <fill>
        <patternFill>
          <bgColor rgb="FFFFFF99"/>
        </patternFill>
      </fill>
    </dxf>
    <dxf>
      <fill>
        <patternFill>
          <bgColor theme="0"/>
        </patternFill>
      </fill>
    </dxf>
    <dxf>
      <fill>
        <patternFill>
          <bgColor rgb="FFFFFF99"/>
        </patternFill>
      </fill>
    </dxf>
    <dxf>
      <font>
        <color auto="1"/>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15240</xdr:colOff>
      <xdr:row>29</xdr:row>
      <xdr:rowOff>38100</xdr:rowOff>
    </xdr:from>
    <xdr:ext cx="9768840" cy="2194560"/>
    <xdr:sp macro="" textlink="">
      <xdr:nvSpPr>
        <xdr:cNvPr id="2" name="TekstSylinder 1"/>
        <xdr:cNvSpPr txBox="1"/>
      </xdr:nvSpPr>
      <xdr:spPr>
        <a:xfrm>
          <a:off x="365760" y="6332220"/>
          <a:ext cx="9768840" cy="21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i="1"/>
            <a:t>(Vennligst vær spesifikk når du oppgir planlagte posisjoneringsaktiviteter;</a:t>
          </a:r>
          <a:r>
            <a:rPr lang="nb-NO" sz="1200" i="1" baseline="0"/>
            <a:t> nettverksbygging</a:t>
          </a:r>
          <a:r>
            <a:rPr lang="nb-NO" sz="1200" i="1"/>
            <a:t>, deltagelse på strategiske europeiske arenaer</a:t>
          </a:r>
          <a:r>
            <a:rPr lang="nb-NO" sz="1200" i="1" baseline="0"/>
            <a:t> (som </a:t>
          </a:r>
          <a:r>
            <a:rPr lang="nb-NO" sz="1200" i="1" u="none" baseline="0">
              <a:solidFill>
                <a:sysClr val="windowText" lastClr="000000"/>
              </a:solidFill>
            </a:rPr>
            <a:t>ETP</a:t>
          </a:r>
          <a:r>
            <a:rPr lang="nb-NO" sz="1200" i="1" baseline="0"/>
            <a:t>, JU-JTI, PPP, EIP osv), eller kortsiktig posisjonering for å komme inn i eksisterende konsortier/nettverk)</a:t>
          </a:r>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nsida.ntnu.no/wiki/-/wiki/Norsk/EU+r%C3%A5dgivere" TargetMode="External"/><Relationship Id="rId1" Type="http://schemas.openxmlformats.org/officeDocument/2006/relationships/hyperlink" Target="mailto:oyvin.sather@ntnu.n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P92"/>
  <sheetViews>
    <sheetView tabSelected="1" view="pageLayout" topLeftCell="B50" zoomScaleNormal="100" workbookViewId="0">
      <selection activeCell="B64" sqref="B64"/>
    </sheetView>
  </sheetViews>
  <sheetFormatPr baseColWidth="10" defaultColWidth="8.81640625" defaultRowHeight="12.5" x14ac:dyDescent="0.25"/>
  <cols>
    <col min="1" max="1" width="5" customWidth="1"/>
    <col min="2" max="2" width="34.81640625" customWidth="1"/>
    <col min="3" max="3" width="11" customWidth="1"/>
    <col min="4" max="4" width="8.453125" customWidth="1"/>
    <col min="5" max="5" width="7.453125" customWidth="1"/>
    <col min="6" max="6" width="8.453125" customWidth="1"/>
    <col min="7" max="256" width="11.453125" customWidth="1"/>
  </cols>
  <sheetData>
    <row r="1" spans="1:14" ht="18" x14ac:dyDescent="0.4">
      <c r="A1" s="24" t="s">
        <v>63</v>
      </c>
      <c r="B1" s="24"/>
      <c r="C1" s="24"/>
      <c r="D1" s="24"/>
      <c r="E1" s="24"/>
      <c r="F1" s="24"/>
      <c r="G1" s="24"/>
      <c r="H1" s="24"/>
      <c r="I1" s="24"/>
      <c r="J1" s="24"/>
      <c r="K1" s="24"/>
      <c r="L1" s="24"/>
      <c r="M1" s="25"/>
    </row>
    <row r="2" spans="1:14" ht="14.15" customHeight="1" x14ac:dyDescent="0.3">
      <c r="B2" s="92" t="s">
        <v>56</v>
      </c>
      <c r="C2" s="92"/>
      <c r="D2" s="92"/>
      <c r="E2" s="92"/>
      <c r="F2" s="92"/>
      <c r="G2" s="92"/>
      <c r="H2" s="92"/>
      <c r="I2" s="92"/>
      <c r="J2" s="92"/>
      <c r="K2" s="92"/>
      <c r="L2" s="92"/>
    </row>
    <row r="3" spans="1:14" ht="33" customHeight="1" thickBot="1" x14ac:dyDescent="0.3">
      <c r="B3" s="104" t="s">
        <v>61</v>
      </c>
      <c r="C3" s="105"/>
      <c r="D3" s="105"/>
      <c r="E3" s="105"/>
      <c r="F3" s="105"/>
      <c r="G3" s="105"/>
      <c r="H3" s="105"/>
      <c r="I3" s="105"/>
      <c r="J3" s="105"/>
      <c r="K3" s="105"/>
      <c r="L3" s="106"/>
    </row>
    <row r="4" spans="1:14" ht="18.75" customHeight="1" x14ac:dyDescent="0.25">
      <c r="B4" s="93" t="s">
        <v>60</v>
      </c>
      <c r="C4" s="94"/>
      <c r="D4" s="94"/>
      <c r="E4" s="94"/>
      <c r="F4" s="94"/>
      <c r="G4" s="94"/>
      <c r="H4" s="94"/>
      <c r="I4" s="94"/>
      <c r="J4" s="94"/>
      <c r="K4" s="94"/>
      <c r="L4" s="95"/>
    </row>
    <row r="5" spans="1:14" ht="19.5" customHeight="1" x14ac:dyDescent="0.25"/>
    <row r="6" spans="1:14" ht="18" customHeight="1" x14ac:dyDescent="0.3">
      <c r="B6" s="1" t="s">
        <v>57</v>
      </c>
      <c r="C6" s="107" t="s">
        <v>62</v>
      </c>
      <c r="D6" s="97"/>
      <c r="E6" s="97"/>
      <c r="F6" s="97"/>
      <c r="G6" s="97"/>
      <c r="H6" s="97"/>
      <c r="I6" s="97"/>
      <c r="J6" s="97"/>
      <c r="K6" s="39"/>
      <c r="L6" s="15" t="s">
        <v>5</v>
      </c>
      <c r="M6" s="2"/>
      <c r="N6" s="2"/>
    </row>
    <row r="7" spans="1:14" ht="18" customHeight="1" x14ac:dyDescent="0.3">
      <c r="B7" s="1" t="s">
        <v>9</v>
      </c>
      <c r="C7" s="100" t="s">
        <v>53</v>
      </c>
      <c r="D7" s="101"/>
      <c r="E7" s="101"/>
      <c r="F7" s="101"/>
      <c r="G7" s="101"/>
      <c r="H7" s="101"/>
      <c r="I7" s="101"/>
      <c r="J7" s="101"/>
      <c r="K7" s="39"/>
      <c r="L7" s="21"/>
      <c r="M7" s="2"/>
      <c r="N7" s="2"/>
    </row>
    <row r="8" spans="1:14" ht="18" customHeight="1" x14ac:dyDescent="0.3">
      <c r="B8" s="1" t="s">
        <v>0</v>
      </c>
      <c r="C8" s="100" t="s">
        <v>53</v>
      </c>
      <c r="D8" s="101"/>
      <c r="E8" s="101"/>
      <c r="F8" s="101"/>
      <c r="G8" s="101"/>
      <c r="H8" s="101"/>
      <c r="I8" s="101"/>
      <c r="J8" s="101"/>
      <c r="K8" s="39"/>
      <c r="L8" s="16"/>
      <c r="M8" s="2"/>
      <c r="N8" s="2"/>
    </row>
    <row r="9" spans="1:14" ht="18" customHeight="1" x14ac:dyDescent="0.3">
      <c r="B9" s="1" t="s">
        <v>15</v>
      </c>
      <c r="C9" s="100" t="s">
        <v>53</v>
      </c>
      <c r="D9" s="101"/>
      <c r="E9" s="101"/>
      <c r="F9" s="101"/>
      <c r="G9" s="101"/>
      <c r="H9" s="101"/>
      <c r="I9" s="101"/>
      <c r="J9" s="101"/>
      <c r="K9" s="39"/>
      <c r="L9" s="15"/>
      <c r="M9" s="2"/>
      <c r="N9" s="2"/>
    </row>
    <row r="10" spans="1:14" ht="18" customHeight="1" x14ac:dyDescent="0.3">
      <c r="B10" s="1" t="s">
        <v>1</v>
      </c>
      <c r="C10" s="100" t="s">
        <v>53</v>
      </c>
      <c r="D10" s="101"/>
      <c r="E10" s="101"/>
      <c r="F10" s="101"/>
      <c r="G10" s="101"/>
      <c r="H10" s="101"/>
      <c r="I10" s="101"/>
      <c r="J10" s="101"/>
      <c r="K10" s="39"/>
      <c r="L10" s="15"/>
      <c r="M10" s="2"/>
      <c r="N10" s="2"/>
    </row>
    <row r="11" spans="1:14" ht="18" customHeight="1" x14ac:dyDescent="0.3">
      <c r="B11" s="1" t="s">
        <v>14</v>
      </c>
      <c r="C11" s="100" t="s">
        <v>53</v>
      </c>
      <c r="D11" s="101"/>
      <c r="E11" s="101"/>
      <c r="F11" s="101"/>
      <c r="G11" s="101"/>
      <c r="H11" s="101"/>
      <c r="I11" s="101"/>
      <c r="J11" s="101"/>
      <c r="K11" s="39"/>
      <c r="L11" s="16"/>
      <c r="M11" s="2"/>
      <c r="N11" s="2"/>
    </row>
    <row r="12" spans="1:14" ht="18" customHeight="1" x14ac:dyDescent="0.3">
      <c r="B12" s="1" t="s">
        <v>25</v>
      </c>
      <c r="C12" s="65"/>
      <c r="D12" s="65"/>
      <c r="E12" s="65"/>
      <c r="F12" s="66"/>
      <c r="G12" s="67" t="s">
        <v>26</v>
      </c>
      <c r="H12" s="58">
        <v>43465</v>
      </c>
      <c r="I12" s="67" t="s">
        <v>21</v>
      </c>
      <c r="J12" s="90"/>
      <c r="K12" s="39"/>
      <c r="L12" s="15"/>
      <c r="M12" s="2"/>
      <c r="N12" s="2"/>
    </row>
    <row r="13" spans="1:14" ht="18" customHeight="1" x14ac:dyDescent="0.3">
      <c r="B13" s="1" t="s">
        <v>50</v>
      </c>
      <c r="C13" s="76"/>
      <c r="D13" s="73"/>
      <c r="E13" s="73"/>
      <c r="F13" s="74"/>
      <c r="G13" s="75" t="s">
        <v>26</v>
      </c>
      <c r="H13" s="70" t="s">
        <v>52</v>
      </c>
      <c r="I13" s="69" t="s">
        <v>21</v>
      </c>
      <c r="J13" s="91"/>
      <c r="K13" s="39"/>
      <c r="L13" s="15"/>
      <c r="M13" s="2"/>
      <c r="N13" s="2"/>
    </row>
    <row r="14" spans="1:14" ht="26.25" customHeight="1" x14ac:dyDescent="0.3">
      <c r="B14" s="19" t="s">
        <v>22</v>
      </c>
      <c r="C14" s="77"/>
      <c r="D14" s="77"/>
      <c r="E14" s="77"/>
      <c r="F14" s="77"/>
      <c r="G14" s="77"/>
      <c r="H14" s="77"/>
      <c r="I14" s="78"/>
      <c r="J14" s="77"/>
      <c r="K14" s="39"/>
      <c r="M14" s="2"/>
      <c r="N14" s="2"/>
    </row>
    <row r="15" spans="1:14" ht="13" x14ac:dyDescent="0.3">
      <c r="B15" t="s">
        <v>2</v>
      </c>
      <c r="C15" s="96"/>
      <c r="D15" s="97"/>
      <c r="E15" s="97"/>
      <c r="F15" s="97"/>
      <c r="G15" s="97"/>
      <c r="H15" s="97"/>
      <c r="I15" s="97"/>
      <c r="J15" s="97"/>
      <c r="K15" s="39"/>
      <c r="L15" s="15" t="s">
        <v>5</v>
      </c>
    </row>
    <row r="16" spans="1:14" x14ac:dyDescent="0.25">
      <c r="B16" s="7" t="s">
        <v>10</v>
      </c>
      <c r="C16" s="96"/>
      <c r="D16" s="97"/>
      <c r="E16" s="97"/>
      <c r="F16" s="97"/>
      <c r="G16" s="97"/>
      <c r="H16" s="97"/>
      <c r="I16" s="97"/>
      <c r="J16" s="97"/>
      <c r="K16" s="39"/>
      <c r="L16" s="16"/>
    </row>
    <row r="17" spans="1:14" x14ac:dyDescent="0.25">
      <c r="B17" s="7" t="s">
        <v>11</v>
      </c>
      <c r="C17" s="96"/>
      <c r="D17" s="97"/>
      <c r="E17" s="97"/>
      <c r="F17" s="97"/>
      <c r="G17" s="97"/>
      <c r="H17" s="97"/>
      <c r="I17" s="97"/>
      <c r="J17" s="97"/>
      <c r="K17" s="39"/>
      <c r="L17" s="16"/>
    </row>
    <row r="18" spans="1:14" x14ac:dyDescent="0.25">
      <c r="B18" t="s">
        <v>3</v>
      </c>
      <c r="C18" s="96"/>
      <c r="D18" s="97"/>
      <c r="E18" s="97"/>
      <c r="F18" s="97"/>
      <c r="G18" s="97"/>
      <c r="H18" s="97"/>
      <c r="I18" s="97"/>
      <c r="J18" s="97"/>
      <c r="K18" s="39"/>
      <c r="L18" s="16"/>
    </row>
    <row r="19" spans="1:14" ht="21.75" customHeight="1" x14ac:dyDescent="0.3">
      <c r="B19" s="19" t="s">
        <v>23</v>
      </c>
      <c r="M19" s="2"/>
      <c r="N19" s="2"/>
    </row>
    <row r="20" spans="1:14" ht="13" x14ac:dyDescent="0.3">
      <c r="B20" t="s">
        <v>2</v>
      </c>
      <c r="C20" s="96"/>
      <c r="D20" s="97"/>
      <c r="E20" s="97"/>
      <c r="F20" s="97"/>
      <c r="G20" s="97"/>
      <c r="H20" s="97"/>
      <c r="I20" s="97"/>
      <c r="J20" s="97"/>
      <c r="K20" s="39"/>
      <c r="L20" s="15" t="s">
        <v>5</v>
      </c>
    </row>
    <row r="21" spans="1:14" ht="13" x14ac:dyDescent="0.3">
      <c r="B21" t="s">
        <v>3</v>
      </c>
      <c r="C21" s="96"/>
      <c r="D21" s="97"/>
      <c r="E21" s="97"/>
      <c r="F21" s="97"/>
      <c r="G21" s="97"/>
      <c r="H21" s="97"/>
      <c r="I21" s="97"/>
      <c r="J21" s="97"/>
      <c r="K21" s="39"/>
      <c r="L21" s="15"/>
    </row>
    <row r="22" spans="1:14" ht="18" customHeight="1" x14ac:dyDescent="0.3">
      <c r="B22" s="19" t="s">
        <v>4</v>
      </c>
      <c r="C22" s="20"/>
      <c r="D22" s="20"/>
      <c r="E22" s="20"/>
      <c r="F22" s="20"/>
      <c r="G22" s="37"/>
      <c r="H22" s="37"/>
      <c r="I22" s="37"/>
      <c r="J22" s="37"/>
      <c r="M22" s="2"/>
      <c r="N22" s="2"/>
    </row>
    <row r="23" spans="1:14" ht="13" x14ac:dyDescent="0.3">
      <c r="B23" t="s">
        <v>6</v>
      </c>
      <c r="C23" s="100" t="s">
        <v>53</v>
      </c>
      <c r="D23" s="101"/>
      <c r="E23" s="101"/>
      <c r="F23" s="101"/>
      <c r="G23" s="101"/>
      <c r="H23" s="101"/>
      <c r="I23" s="101"/>
      <c r="J23" s="101"/>
      <c r="K23" s="39"/>
      <c r="L23" s="15"/>
    </row>
    <row r="24" spans="1:14" ht="21" customHeight="1" x14ac:dyDescent="0.3">
      <c r="A24" s="36"/>
      <c r="B24" s="89" t="s">
        <v>28</v>
      </c>
      <c r="C24" s="34"/>
      <c r="D24" s="34"/>
      <c r="E24" s="34"/>
      <c r="F24" s="38"/>
      <c r="G24" s="38"/>
    </row>
    <row r="25" spans="1:14" ht="13" x14ac:dyDescent="0.3">
      <c r="B25" s="7" t="s">
        <v>2</v>
      </c>
      <c r="C25" s="117"/>
      <c r="D25" s="118"/>
      <c r="E25" s="118"/>
      <c r="F25" s="118"/>
      <c r="G25" s="118"/>
      <c r="H25" s="118"/>
      <c r="I25" s="118"/>
      <c r="J25" s="119"/>
      <c r="K25" s="26"/>
      <c r="L25" s="41" t="s">
        <v>5</v>
      </c>
    </row>
    <row r="26" spans="1:14" x14ac:dyDescent="0.25">
      <c r="B26" s="35" t="s">
        <v>24</v>
      </c>
      <c r="C26" s="117"/>
      <c r="D26" s="118"/>
      <c r="E26" s="118"/>
      <c r="F26" s="118"/>
      <c r="G26" s="118"/>
      <c r="H26" s="118"/>
      <c r="I26" s="118"/>
      <c r="J26" s="119"/>
      <c r="K26" s="26"/>
      <c r="L26" s="26"/>
    </row>
    <row r="28" spans="1:14" ht="18" customHeight="1" x14ac:dyDescent="0.3">
      <c r="A28" s="32"/>
      <c r="B28" s="87" t="s">
        <v>54</v>
      </c>
      <c r="J28" s="2"/>
      <c r="M28" s="2"/>
      <c r="N28" s="2"/>
    </row>
    <row r="29" spans="1:14" ht="13" x14ac:dyDescent="0.3">
      <c r="B29" s="7" t="s">
        <v>18</v>
      </c>
      <c r="L29" s="21" t="s">
        <v>5</v>
      </c>
    </row>
    <row r="30" spans="1:14" x14ac:dyDescent="0.25">
      <c r="B30" s="120"/>
      <c r="C30" s="121"/>
      <c r="D30" s="121"/>
      <c r="E30" s="121"/>
      <c r="F30" s="121"/>
      <c r="G30" s="121"/>
      <c r="H30" s="121"/>
      <c r="I30" s="121"/>
      <c r="J30" s="121"/>
      <c r="K30" s="121"/>
      <c r="L30" s="122"/>
    </row>
    <row r="31" spans="1:14" x14ac:dyDescent="0.25">
      <c r="B31" s="123"/>
      <c r="C31" s="124"/>
      <c r="D31" s="124"/>
      <c r="E31" s="124"/>
      <c r="F31" s="124"/>
      <c r="G31" s="124"/>
      <c r="H31" s="124"/>
      <c r="I31" s="124"/>
      <c r="J31" s="124"/>
      <c r="K31" s="124"/>
      <c r="L31" s="125"/>
    </row>
    <row r="32" spans="1:14" x14ac:dyDescent="0.25">
      <c r="B32" s="123"/>
      <c r="C32" s="124"/>
      <c r="D32" s="124"/>
      <c r="E32" s="124"/>
      <c r="F32" s="124"/>
      <c r="G32" s="124"/>
      <c r="H32" s="124"/>
      <c r="I32" s="124"/>
      <c r="J32" s="124"/>
      <c r="K32" s="124"/>
      <c r="L32" s="125"/>
    </row>
    <row r="33" spans="2:14" x14ac:dyDescent="0.25">
      <c r="B33" s="123"/>
      <c r="C33" s="124"/>
      <c r="D33" s="124"/>
      <c r="E33" s="124"/>
      <c r="F33" s="124"/>
      <c r="G33" s="124"/>
      <c r="H33" s="124"/>
      <c r="I33" s="124"/>
      <c r="J33" s="124"/>
      <c r="K33" s="124"/>
      <c r="L33" s="125"/>
    </row>
    <row r="34" spans="2:14" x14ac:dyDescent="0.25">
      <c r="B34" s="123"/>
      <c r="C34" s="124"/>
      <c r="D34" s="124"/>
      <c r="E34" s="124"/>
      <c r="F34" s="124"/>
      <c r="G34" s="124"/>
      <c r="H34" s="124"/>
      <c r="I34" s="124"/>
      <c r="J34" s="124"/>
      <c r="K34" s="124"/>
      <c r="L34" s="125"/>
    </row>
    <row r="35" spans="2:14" x14ac:dyDescent="0.25">
      <c r="B35" s="123"/>
      <c r="C35" s="124"/>
      <c r="D35" s="124"/>
      <c r="E35" s="124"/>
      <c r="F35" s="124"/>
      <c r="G35" s="124"/>
      <c r="H35" s="124"/>
      <c r="I35" s="124"/>
      <c r="J35" s="124"/>
      <c r="K35" s="124"/>
      <c r="L35" s="125"/>
    </row>
    <row r="36" spans="2:14" x14ac:dyDescent="0.25">
      <c r="B36" s="123"/>
      <c r="C36" s="124"/>
      <c r="D36" s="124"/>
      <c r="E36" s="124"/>
      <c r="F36" s="124"/>
      <c r="G36" s="124"/>
      <c r="H36" s="124"/>
      <c r="I36" s="124"/>
      <c r="J36" s="124"/>
      <c r="K36" s="124"/>
      <c r="L36" s="125"/>
    </row>
    <row r="37" spans="2:14" x14ac:dyDescent="0.25">
      <c r="B37" s="123"/>
      <c r="C37" s="124"/>
      <c r="D37" s="124"/>
      <c r="E37" s="124"/>
      <c r="F37" s="124"/>
      <c r="G37" s="124"/>
      <c r="H37" s="124"/>
      <c r="I37" s="124"/>
      <c r="J37" s="124"/>
      <c r="K37" s="124"/>
      <c r="L37" s="125"/>
    </row>
    <row r="38" spans="2:14" x14ac:dyDescent="0.25">
      <c r="B38" s="123"/>
      <c r="C38" s="124"/>
      <c r="D38" s="124"/>
      <c r="E38" s="124"/>
      <c r="F38" s="124"/>
      <c r="G38" s="124"/>
      <c r="H38" s="124"/>
      <c r="I38" s="124"/>
      <c r="J38" s="124"/>
      <c r="K38" s="124"/>
      <c r="L38" s="125"/>
      <c r="M38" s="26"/>
    </row>
    <row r="39" spans="2:14" ht="18" customHeight="1" x14ac:dyDescent="0.25">
      <c r="B39" s="123"/>
      <c r="C39" s="124"/>
      <c r="D39" s="124"/>
      <c r="E39" s="124"/>
      <c r="F39" s="124"/>
      <c r="G39" s="124"/>
      <c r="H39" s="124"/>
      <c r="I39" s="124"/>
      <c r="J39" s="124"/>
      <c r="K39" s="124"/>
      <c r="L39" s="125"/>
      <c r="M39" s="2"/>
      <c r="N39" s="2"/>
    </row>
    <row r="40" spans="2:14" x14ac:dyDescent="0.25">
      <c r="B40" s="123"/>
      <c r="C40" s="124"/>
      <c r="D40" s="124"/>
      <c r="E40" s="124"/>
      <c r="F40" s="124"/>
      <c r="G40" s="124"/>
      <c r="H40" s="124"/>
      <c r="I40" s="124"/>
      <c r="J40" s="124"/>
      <c r="K40" s="124"/>
      <c r="L40" s="125"/>
    </row>
    <row r="41" spans="2:14" x14ac:dyDescent="0.25">
      <c r="B41" s="123"/>
      <c r="C41" s="124"/>
      <c r="D41" s="124"/>
      <c r="E41" s="124"/>
      <c r="F41" s="124"/>
      <c r="G41" s="124"/>
      <c r="H41" s="124"/>
      <c r="I41" s="124"/>
      <c r="J41" s="124"/>
      <c r="K41" s="124"/>
      <c r="L41" s="125"/>
    </row>
    <row r="42" spans="2:14" x14ac:dyDescent="0.25">
      <c r="B42" s="126"/>
      <c r="C42" s="127"/>
      <c r="D42" s="127"/>
      <c r="E42" s="127"/>
      <c r="F42" s="127"/>
      <c r="G42" s="127"/>
      <c r="H42" s="127"/>
      <c r="I42" s="127"/>
      <c r="J42" s="127"/>
      <c r="K42" s="127"/>
      <c r="L42" s="128"/>
    </row>
    <row r="43" spans="2:14" ht="15.65" customHeight="1" x14ac:dyDescent="0.3">
      <c r="B43" s="1"/>
      <c r="C43" s="98"/>
      <c r="D43" s="99"/>
      <c r="E43" s="99"/>
      <c r="F43" s="99"/>
      <c r="G43" s="99"/>
      <c r="H43" s="99"/>
      <c r="I43" s="99"/>
      <c r="J43" s="99"/>
      <c r="K43" s="88"/>
      <c r="M43" s="2"/>
      <c r="N43" s="2"/>
    </row>
    <row r="44" spans="2:14" ht="12.75" customHeight="1" x14ac:dyDescent="0.25"/>
    <row r="45" spans="2:14" ht="20.149999999999999" customHeight="1" x14ac:dyDescent="0.4">
      <c r="B45" s="4" t="s">
        <v>27</v>
      </c>
      <c r="C45" s="114"/>
      <c r="D45" s="114"/>
      <c r="E45" s="114"/>
      <c r="F45" s="114"/>
      <c r="G45" s="114"/>
      <c r="H45" s="114"/>
      <c r="I45" s="114"/>
      <c r="J45" s="114"/>
      <c r="K45" s="114"/>
      <c r="L45" s="114"/>
      <c r="M45" s="2"/>
      <c r="N45" s="2"/>
    </row>
    <row r="46" spans="2:14" ht="11.5" customHeight="1" x14ac:dyDescent="0.4">
      <c r="B46" s="4"/>
      <c r="C46" s="45"/>
      <c r="D46" s="40"/>
      <c r="E46" s="45"/>
      <c r="F46" s="42"/>
      <c r="G46" s="42"/>
      <c r="H46" s="42"/>
      <c r="I46" s="42"/>
      <c r="J46" s="42"/>
      <c r="K46" s="42"/>
      <c r="L46" s="42"/>
      <c r="M46" s="2"/>
      <c r="N46" s="2"/>
    </row>
    <row r="47" spans="2:14" ht="11.15" customHeight="1" x14ac:dyDescent="0.3">
      <c r="G47" s="40"/>
      <c r="H47" s="40"/>
      <c r="I47" s="40"/>
      <c r="J47" s="40"/>
      <c r="K47" s="40"/>
      <c r="L47" s="40"/>
    </row>
    <row r="48" spans="2:14" ht="13.5" thickBot="1" x14ac:dyDescent="0.35">
      <c r="B48" s="137" t="s">
        <v>30</v>
      </c>
      <c r="C48" s="137"/>
      <c r="D48" s="6"/>
      <c r="E48" s="130" t="s">
        <v>31</v>
      </c>
      <c r="F48" s="131"/>
      <c r="G48" s="59" t="str">
        <f>E49</f>
        <v>Trinn 1</v>
      </c>
      <c r="H48" s="59" t="str">
        <f>F49</f>
        <v/>
      </c>
      <c r="I48" s="44"/>
      <c r="J48" s="44"/>
    </row>
    <row r="49" spans="1:16" ht="20.149999999999999" customHeight="1" thickBot="1" x14ac:dyDescent="0.35">
      <c r="B49" s="115" t="s">
        <v>51</v>
      </c>
      <c r="C49" s="116"/>
      <c r="D49" s="10" t="s">
        <v>35</v>
      </c>
      <c r="E49" s="9" t="s">
        <v>20</v>
      </c>
      <c r="F49" s="9" t="str">
        <f>IF(J12="","","Trinn 2")</f>
        <v/>
      </c>
      <c r="G49" s="9">
        <f>IF(H12="","",YEAR(H12))</f>
        <v>2018</v>
      </c>
      <c r="H49" s="9" t="str">
        <f>IF(J12="","",YEAR(J12))</f>
        <v/>
      </c>
      <c r="I49" s="43" t="str">
        <f>IF(H12="","","Sum " &amp; YEAR(H12))</f>
        <v>Sum 2018</v>
      </c>
      <c r="J49" s="43" t="str">
        <f>IF(I49="","","Sum " &amp; YEAR(H12)+1)</f>
        <v>Sum 2019</v>
      </c>
    </row>
    <row r="50" spans="1:16" x14ac:dyDescent="0.25">
      <c r="B50" s="112" t="s">
        <v>40</v>
      </c>
      <c r="C50" s="113"/>
      <c r="D50" s="33"/>
      <c r="E50" s="33"/>
      <c r="F50" s="33"/>
      <c r="G50" s="86">
        <f>IF(H13="X",Oppslag!E3,0)</f>
        <v>0</v>
      </c>
      <c r="H50" s="86" t="e">
        <f>Oppslag!E9</f>
        <v>#N/A</v>
      </c>
      <c r="I50" s="68">
        <f>SUMIF($G$49:$H$49,2016,G50:H50)</f>
        <v>0</v>
      </c>
      <c r="J50" s="56">
        <f>SUMIF($G$49:$H$49,2017,G50:H50)</f>
        <v>0</v>
      </c>
    </row>
    <row r="51" spans="1:16" ht="12.75" customHeight="1" x14ac:dyDescent="0.3">
      <c r="A51" s="36"/>
      <c r="B51" s="112" t="s">
        <v>41</v>
      </c>
      <c r="C51" s="113"/>
      <c r="D51" s="33"/>
      <c r="E51" s="33"/>
      <c r="F51" s="33"/>
      <c r="G51" s="86">
        <f>IF(H13="X",Oppslag!E4,0)</f>
        <v>0</v>
      </c>
      <c r="H51" s="86" t="e">
        <f>Oppslag!E10</f>
        <v>#N/A</v>
      </c>
      <c r="I51" s="56">
        <f>SUMIF($G$49:$H$49,2016,G51:H51)</f>
        <v>0</v>
      </c>
      <c r="J51" s="56">
        <f>SUMIF($G$49:$H$49,2017,G51:H51)</f>
        <v>0</v>
      </c>
    </row>
    <row r="52" spans="1:16" ht="13.4" customHeight="1" x14ac:dyDescent="0.25">
      <c r="B52" s="110" t="s">
        <v>13</v>
      </c>
      <c r="C52" s="111"/>
      <c r="D52" s="80"/>
      <c r="E52" s="80"/>
      <c r="F52" s="80"/>
      <c r="G52" s="62"/>
      <c r="H52" s="53"/>
      <c r="I52" s="56">
        <f>SUMIF($G$49:$H$49,2016,G52:H52)</f>
        <v>0</v>
      </c>
      <c r="J52" s="56">
        <f>SUMIF($G$49:$H$49,2017,G52:H52)</f>
        <v>0</v>
      </c>
    </row>
    <row r="53" spans="1:16" x14ac:dyDescent="0.25">
      <c r="B53" s="108" t="s">
        <v>12</v>
      </c>
      <c r="C53" s="109"/>
      <c r="D53" s="81"/>
      <c r="E53" s="81"/>
      <c r="F53" s="81"/>
      <c r="G53" s="63"/>
      <c r="H53" s="54"/>
      <c r="I53" s="56">
        <f>SUMIF($G$49:$H$49,2016,G53:H53)</f>
        <v>0</v>
      </c>
      <c r="J53" s="56">
        <f>SUMIF($G$49:$H$49,2017,G53:H53)</f>
        <v>0</v>
      </c>
      <c r="P53" s="26"/>
    </row>
    <row r="54" spans="1:16" ht="13.5" thickBot="1" x14ac:dyDescent="0.35">
      <c r="B54" s="102" t="s">
        <v>58</v>
      </c>
      <c r="C54" s="103"/>
      <c r="D54" s="82"/>
      <c r="E54" s="82"/>
      <c r="F54" s="82"/>
      <c r="G54" s="55">
        <f>+G50+G51+G52+G53</f>
        <v>0</v>
      </c>
      <c r="H54" s="55" t="e">
        <f>+H50+H51+H52+H53</f>
        <v>#N/A</v>
      </c>
      <c r="I54" s="55">
        <f>+I50+I51+I52+I53</f>
        <v>0</v>
      </c>
      <c r="J54" s="55">
        <f>+J50+J51+J52+J53</f>
        <v>0</v>
      </c>
    </row>
    <row r="55" spans="1:16" ht="13" x14ac:dyDescent="0.25">
      <c r="B55" s="134" t="s">
        <v>59</v>
      </c>
      <c r="C55" s="135"/>
      <c r="D55" s="83"/>
      <c r="E55" s="84"/>
      <c r="F55" s="84"/>
      <c r="G55" s="79">
        <f>IF(H13="X",IF(G54&gt;0,Oppslag!G5+SUM(G52:G53),0),0)</f>
        <v>0</v>
      </c>
      <c r="H55" s="71" t="e">
        <f>IF(H54&gt;0,Oppslag!G11+SUM(H52:H53),0)</f>
        <v>#N/A</v>
      </c>
      <c r="I55" s="56">
        <f>SUMIF($G$49:$H$49,2016,G55:H55)</f>
        <v>0</v>
      </c>
      <c r="J55" s="56">
        <f>SUMIF($G$49:$H$49,2017,G55:H55)</f>
        <v>0</v>
      </c>
    </row>
    <row r="56" spans="1:16" ht="13" x14ac:dyDescent="0.3">
      <c r="B56" s="136" t="s">
        <v>29</v>
      </c>
      <c r="C56" s="109"/>
      <c r="D56" s="85"/>
      <c r="E56" s="85"/>
      <c r="F56" s="85"/>
      <c r="G56" s="57">
        <f>G54-G55</f>
        <v>0</v>
      </c>
      <c r="H56" s="57" t="e">
        <f>H54-H55</f>
        <v>#N/A</v>
      </c>
      <c r="I56" s="56">
        <f>SUMIF($G$49:$H$49,2016,G56:H56)</f>
        <v>0</v>
      </c>
      <c r="J56" s="56">
        <f>SUMIF($G$49:$H$49,2017,G56:H56)</f>
        <v>0</v>
      </c>
    </row>
    <row r="57" spans="1:16" x14ac:dyDescent="0.25">
      <c r="D57" s="64" t="s">
        <v>49</v>
      </c>
      <c r="G57" s="72" t="e">
        <f>G56/G54</f>
        <v>#DIV/0!</v>
      </c>
      <c r="H57" s="72" t="e">
        <f>H56/H54</f>
        <v>#N/A</v>
      </c>
    </row>
    <row r="58" spans="1:16" ht="13" x14ac:dyDescent="0.3">
      <c r="B58" s="1"/>
    </row>
    <row r="59" spans="1:16" ht="12.75" customHeight="1" x14ac:dyDescent="0.3">
      <c r="B59" s="1" t="s">
        <v>19</v>
      </c>
      <c r="C59" s="11" t="s">
        <v>7</v>
      </c>
      <c r="D59" s="11"/>
      <c r="E59" s="11"/>
      <c r="M59" s="5"/>
      <c r="N59" s="5"/>
      <c r="O59" s="5"/>
      <c r="P59" s="5"/>
    </row>
    <row r="60" spans="1:16" ht="27" customHeight="1" x14ac:dyDescent="0.3">
      <c r="B60" s="27"/>
      <c r="C60" s="13"/>
      <c r="D60" s="129" t="s">
        <v>55</v>
      </c>
      <c r="E60" s="129"/>
      <c r="F60" s="129"/>
      <c r="G60" s="129"/>
      <c r="H60" s="129"/>
      <c r="I60" s="129"/>
      <c r="J60" s="129"/>
      <c r="K60" s="129"/>
      <c r="L60" s="46"/>
      <c r="M60" s="5"/>
      <c r="N60" s="5"/>
      <c r="O60" s="5"/>
      <c r="P60" s="5"/>
    </row>
    <row r="61" spans="1:16" ht="11.25" customHeight="1" x14ac:dyDescent="0.25">
      <c r="B61" s="7"/>
      <c r="C61" s="12"/>
      <c r="D61" s="12"/>
      <c r="E61" s="12"/>
      <c r="F61" s="46"/>
      <c r="G61" s="46"/>
      <c r="H61" s="46"/>
      <c r="I61" s="46"/>
      <c r="J61" s="46"/>
      <c r="K61" s="46"/>
      <c r="L61" s="46"/>
    </row>
    <row r="62" spans="1:16" ht="12.75" customHeight="1" x14ac:dyDescent="0.3">
      <c r="B62" s="8" t="s">
        <v>8</v>
      </c>
      <c r="C62" s="96"/>
      <c r="D62" s="97"/>
      <c r="E62" s="97"/>
      <c r="F62" s="97"/>
      <c r="G62" s="97"/>
      <c r="H62" s="97"/>
      <c r="I62" s="97"/>
      <c r="J62" s="97"/>
      <c r="K62" s="14"/>
      <c r="L62" s="14"/>
      <c r="M62" s="3"/>
    </row>
    <row r="63" spans="1:16" ht="16.5" customHeight="1" x14ac:dyDescent="0.35">
      <c r="A63" s="23"/>
      <c r="B63" s="132" t="s">
        <v>64</v>
      </c>
      <c r="C63" s="133"/>
      <c r="D63" s="133"/>
      <c r="E63" s="133"/>
      <c r="F63" s="133"/>
      <c r="G63" s="133"/>
      <c r="H63" s="133"/>
      <c r="I63" s="133"/>
      <c r="J63" s="133"/>
      <c r="K63" s="133"/>
      <c r="L63" s="133"/>
    </row>
    <row r="64" spans="1:16" x14ac:dyDescent="0.25">
      <c r="C64" s="22"/>
      <c r="D64" s="22"/>
      <c r="E64" s="22"/>
    </row>
    <row r="66" spans="2:12" ht="13" x14ac:dyDescent="0.3">
      <c r="B66" s="29" t="s">
        <v>17</v>
      </c>
      <c r="C66" s="30"/>
      <c r="D66" s="30"/>
      <c r="E66" s="30"/>
      <c r="F66" s="31"/>
      <c r="G66" s="31"/>
      <c r="H66" s="31"/>
      <c r="I66" s="31"/>
      <c r="J66" s="31"/>
      <c r="K66" s="31"/>
      <c r="L66" s="31"/>
    </row>
    <row r="67" spans="2:12" ht="15" customHeight="1" x14ac:dyDescent="0.35">
      <c r="B67" s="20"/>
      <c r="C67" s="28" t="s">
        <v>16</v>
      </c>
      <c r="D67" s="28"/>
      <c r="E67" s="28"/>
      <c r="F67" s="20"/>
      <c r="G67" s="20"/>
      <c r="H67" s="20"/>
      <c r="I67" s="20"/>
      <c r="J67" s="20"/>
      <c r="K67" s="20"/>
      <c r="L67" s="20"/>
    </row>
    <row r="91" spans="11:11" s="17" customFormat="1" x14ac:dyDescent="0.25"/>
    <row r="92" spans="11:11" s="17" customFormat="1" x14ac:dyDescent="0.25">
      <c r="K92" s="18"/>
    </row>
  </sheetData>
  <mergeCells count="34">
    <mergeCell ref="D60:K60"/>
    <mergeCell ref="E48:F48"/>
    <mergeCell ref="B63:L63"/>
    <mergeCell ref="B55:C55"/>
    <mergeCell ref="B56:C56"/>
    <mergeCell ref="B48:C48"/>
    <mergeCell ref="C15:J15"/>
    <mergeCell ref="B52:C52"/>
    <mergeCell ref="C16:J16"/>
    <mergeCell ref="C17:J17"/>
    <mergeCell ref="C18:J18"/>
    <mergeCell ref="B51:C51"/>
    <mergeCell ref="B50:C50"/>
    <mergeCell ref="C45:L45"/>
    <mergeCell ref="B49:C49"/>
    <mergeCell ref="C25:J25"/>
    <mergeCell ref="C26:J26"/>
    <mergeCell ref="B30:L42"/>
    <mergeCell ref="B2:L2"/>
    <mergeCell ref="B4:L4"/>
    <mergeCell ref="C62:J62"/>
    <mergeCell ref="C43:J43"/>
    <mergeCell ref="C23:J23"/>
    <mergeCell ref="B54:C54"/>
    <mergeCell ref="B3:L3"/>
    <mergeCell ref="C9:J9"/>
    <mergeCell ref="C10:J10"/>
    <mergeCell ref="C6:J6"/>
    <mergeCell ref="C7:J7"/>
    <mergeCell ref="C8:J8"/>
    <mergeCell ref="C11:J11"/>
    <mergeCell ref="C20:J20"/>
    <mergeCell ref="C21:J21"/>
    <mergeCell ref="B53:C53"/>
  </mergeCells>
  <phoneticPr fontId="9" type="noConversion"/>
  <conditionalFormatting sqref="G50:H51">
    <cfRule type="cellIs" dxfId="4" priority="7" stopIfTrue="1" operator="greaterThan">
      <formula>0</formula>
    </cfRule>
  </conditionalFormatting>
  <conditionalFormatting sqref="G50:G51">
    <cfRule type="expression" dxfId="3" priority="4">
      <formula>$J$13="X"</formula>
    </cfRule>
  </conditionalFormatting>
  <conditionalFormatting sqref="E50:E51">
    <cfRule type="expression" dxfId="2" priority="3">
      <formula>$J$13="X"</formula>
    </cfRule>
  </conditionalFormatting>
  <conditionalFormatting sqref="G55">
    <cfRule type="expression" dxfId="1" priority="2">
      <formula>$J$13="X"</formula>
    </cfRule>
  </conditionalFormatting>
  <conditionalFormatting sqref="G57">
    <cfRule type="expression" dxfId="0" priority="1">
      <formula>$J$13="X"</formula>
    </cfRule>
  </conditionalFormatting>
  <dataValidations disablePrompts="1" count="1">
    <dataValidation type="list" allowBlank="1" showInputMessage="1" showErrorMessage="1" sqref="D50:D51">
      <formula1>Enhet</formula1>
    </dataValidation>
  </dataValidations>
  <hyperlinks>
    <hyperlink ref="B66" r:id="rId1" display="oyvin.sather@ntnu.no"/>
    <hyperlink ref="C67" r:id="rId2"/>
  </hyperlinks>
  <printOptions horizontalCentered="1" verticalCentered="1"/>
  <pageMargins left="0.7" right="0.7" top="0.75" bottom="0.75" header="0.3" footer="0.3"/>
  <pageSetup paperSize="9" scale="57" orientation="portrait" r:id="rId3"/>
  <headerFooter alignWithMargins="0">
    <oddHeader>&amp;Rv1_December-2017</oddHead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election activeCell="G3" sqref="G3"/>
    </sheetView>
  </sheetViews>
  <sheetFormatPr baseColWidth="10" defaultColWidth="8.81640625" defaultRowHeight="12.5" x14ac:dyDescent="0.25"/>
  <cols>
    <col min="1" max="1" width="19" customWidth="1"/>
    <col min="2" max="2" width="7.54296875" customWidth="1"/>
    <col min="3" max="3" width="9.1796875" customWidth="1"/>
    <col min="5" max="5" width="13.453125" customWidth="1"/>
    <col min="6" max="6" width="11.453125" customWidth="1"/>
    <col min="7" max="7" width="10.453125" bestFit="1" customWidth="1"/>
  </cols>
  <sheetData>
    <row r="2" spans="1:11" ht="25" x14ac:dyDescent="0.25">
      <c r="B2" s="7" t="s">
        <v>36</v>
      </c>
      <c r="C2" s="7" t="s">
        <v>37</v>
      </c>
      <c r="D2" t="s">
        <v>34</v>
      </c>
      <c r="E2" s="51" t="s">
        <v>46</v>
      </c>
      <c r="F2" s="7" t="s">
        <v>44</v>
      </c>
      <c r="G2" s="7" t="s">
        <v>45</v>
      </c>
      <c r="I2" s="7" t="s">
        <v>43</v>
      </c>
    </row>
    <row r="3" spans="1:11" x14ac:dyDescent="0.25">
      <c r="A3" t="s">
        <v>32</v>
      </c>
      <c r="B3" s="47">
        <v>657</v>
      </c>
      <c r="C3" s="47">
        <f>B3*37.5</f>
        <v>24637.5</v>
      </c>
      <c r="D3" s="47">
        <f>B3*(1628/12)</f>
        <v>89133</v>
      </c>
      <c r="E3" s="47">
        <f>IF(Søknad!E50&gt;0,HLOOKUP(Søknad!D50,Oppslag!$B$2:$D$4,2,FALSE)*Søknad!E50,0)*VLOOKUP(YEAR(Søknad!$H$12),Oppslag!$C$14:$E$17,3,FALSE)</f>
        <v>0</v>
      </c>
      <c r="F3" s="47">
        <f>E3*(1-(274/$B3))</f>
        <v>0</v>
      </c>
      <c r="G3" s="47">
        <f>E3</f>
        <v>0</v>
      </c>
      <c r="I3" s="52">
        <f>274/(B3-274)</f>
        <v>0.71540469973890342</v>
      </c>
    </row>
    <row r="4" spans="1:11" x14ac:dyDescent="0.25">
      <c r="A4" t="s">
        <v>33</v>
      </c>
      <c r="B4" s="47">
        <v>710</v>
      </c>
      <c r="C4" s="47">
        <f>B4*37.5</f>
        <v>26625</v>
      </c>
      <c r="D4" s="47">
        <f>B4*(1628/12)</f>
        <v>96323.333333333328</v>
      </c>
      <c r="E4" s="47">
        <f>IF(Søknad!E51&gt;0,HLOOKUP(Søknad!D51,Oppslag!$B$2:$D$4,3,FALSE)*Søknad!E51,0)*VLOOKUP(YEAR(Søknad!$H$12),Oppslag!$C$14:$E$17,3,FALSE)</f>
        <v>0</v>
      </c>
      <c r="F4" s="47">
        <f>E4*(1-(274/$B4))</f>
        <v>0</v>
      </c>
      <c r="G4" s="47">
        <f>E4</f>
        <v>0</v>
      </c>
      <c r="I4" s="52">
        <f>274/(B4-274)</f>
        <v>0.62844036697247707</v>
      </c>
    </row>
    <row r="5" spans="1:11" x14ac:dyDescent="0.25">
      <c r="E5">
        <f>SUM(E3:E4)</f>
        <v>0</v>
      </c>
      <c r="F5" s="47">
        <f t="shared" ref="F5:G5" si="0">SUM(F3:F4)</f>
        <v>0</v>
      </c>
      <c r="G5" s="47">
        <f t="shared" si="0"/>
        <v>0</v>
      </c>
    </row>
    <row r="6" spans="1:11" x14ac:dyDescent="0.25">
      <c r="F6" s="47"/>
      <c r="G6" s="47"/>
    </row>
    <row r="7" spans="1:11" x14ac:dyDescent="0.25">
      <c r="F7" s="47"/>
      <c r="G7" s="47"/>
    </row>
    <row r="8" spans="1:11" ht="25" x14ac:dyDescent="0.25">
      <c r="E8" s="51" t="s">
        <v>47</v>
      </c>
      <c r="F8" s="61" t="s">
        <v>44</v>
      </c>
      <c r="G8" s="61" t="s">
        <v>45</v>
      </c>
    </row>
    <row r="9" spans="1:11" x14ac:dyDescent="0.25">
      <c r="E9" s="47" t="e">
        <f>IF(Søknad!F50&gt;0,HLOOKUP(Søknad!D50,Oppslag!$B$2:$D$4,2,FALSE)*Søknad!F50,0)*VLOOKUP(YEAR(Søknad!$J$12),Oppslag!$C$14:$E$17,3,FALSE)</f>
        <v>#N/A</v>
      </c>
      <c r="F9" s="47" t="e">
        <f>E9*(1-(274/$B3))</f>
        <v>#N/A</v>
      </c>
      <c r="G9" s="47" t="e">
        <f>F9*1.25</f>
        <v>#N/A</v>
      </c>
    </row>
    <row r="10" spans="1:11" x14ac:dyDescent="0.25">
      <c r="E10" s="47" t="e">
        <f>IF(Søknad!F51&gt;0,HLOOKUP(Søknad!D51,Oppslag!$B$2:$D$4,3,FALSE)*Søknad!F51,0)*VLOOKUP(YEAR(Søknad!$J$12),Oppslag!$C$14:$E$17,3,FALSE)</f>
        <v>#N/A</v>
      </c>
      <c r="F10" s="47" t="e">
        <f>E10*(1-(274/$B4))</f>
        <v>#N/A</v>
      </c>
      <c r="G10" s="47" t="e">
        <f>F10*1.25</f>
        <v>#N/A</v>
      </c>
    </row>
    <row r="11" spans="1:11" x14ac:dyDescent="0.25">
      <c r="E11" s="47" t="e">
        <f>SUM(E9:E10)</f>
        <v>#N/A</v>
      </c>
      <c r="F11" s="47" t="e">
        <f t="shared" ref="F11" si="1">SUM(F9:F10)</f>
        <v>#N/A</v>
      </c>
      <c r="G11" s="47" t="e">
        <f t="shared" ref="G11" si="2">SUM(G9:G10)</f>
        <v>#N/A</v>
      </c>
      <c r="K11">
        <f>616*20</f>
        <v>12320</v>
      </c>
    </row>
    <row r="12" spans="1:11" x14ac:dyDescent="0.25">
      <c r="K12">
        <f>(616-255)*20</f>
        <v>7220</v>
      </c>
    </row>
    <row r="13" spans="1:11" x14ac:dyDescent="0.25">
      <c r="K13">
        <f>255*20</f>
        <v>5100</v>
      </c>
    </row>
    <row r="14" spans="1:11" x14ac:dyDescent="0.25">
      <c r="A14" s="49" t="s">
        <v>35</v>
      </c>
      <c r="C14" s="48" t="s">
        <v>38</v>
      </c>
      <c r="D14" s="49" t="s">
        <v>39</v>
      </c>
      <c r="E14" s="60" t="s">
        <v>48</v>
      </c>
    </row>
    <row r="15" spans="1:11" x14ac:dyDescent="0.25">
      <c r="A15" t="s">
        <v>36</v>
      </c>
      <c r="C15">
        <v>2018</v>
      </c>
      <c r="D15" s="7" t="s">
        <v>20</v>
      </c>
      <c r="E15" s="50">
        <v>1</v>
      </c>
    </row>
    <row r="16" spans="1:11" x14ac:dyDescent="0.25">
      <c r="A16" t="s">
        <v>37</v>
      </c>
      <c r="C16">
        <v>2019</v>
      </c>
      <c r="D16" s="7" t="s">
        <v>21</v>
      </c>
      <c r="E16" s="50">
        <f>C21</f>
        <v>1.03</v>
      </c>
    </row>
    <row r="17" spans="1:5" x14ac:dyDescent="0.25">
      <c r="A17" t="s">
        <v>34</v>
      </c>
      <c r="C17">
        <v>2020</v>
      </c>
      <c r="E17" s="50">
        <f>E16*(1+C20)</f>
        <v>1.0609</v>
      </c>
    </row>
    <row r="20" spans="1:5" x14ac:dyDescent="0.25">
      <c r="A20" s="7" t="s">
        <v>42</v>
      </c>
      <c r="C20" s="50">
        <v>0.03</v>
      </c>
    </row>
    <row r="21" spans="1:5" x14ac:dyDescent="0.25">
      <c r="C21" s="50">
        <f>1+C20</f>
        <v>1.03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
  <sheetViews>
    <sheetView workbookViewId="0">
      <selection activeCell="H44" sqref="H44"/>
    </sheetView>
  </sheetViews>
  <sheetFormatPr baseColWidth="10" defaultColWidth="8.81640625" defaultRowHeight="12.5" x14ac:dyDescent="0.25"/>
  <cols>
    <col min="1" max="256" width="11.453125" customWidth="1"/>
  </cols>
  <sheetData/>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F58CAB49E9934FB27D8E7911770A73" ma:contentTypeVersion="0" ma:contentTypeDescription="Create a new document." ma:contentTypeScope="" ma:versionID="7fcca16aaafe7d1b1494be3aca26f78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CBB8F-EFF0-4907-8D34-3E8BBE7612C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A630B8A-3E55-425B-958C-8DB4EE58B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03693B4-799C-4515-97B2-D6AF14119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Søknad</vt:lpstr>
      <vt:lpstr>Oppslag</vt:lpstr>
      <vt:lpstr>Kladd</vt:lpstr>
      <vt:lpstr>Enhet</vt:lpstr>
      <vt:lpstr>Trinn</vt:lpstr>
      <vt:lpstr>År</vt:lpstr>
    </vt:vector>
  </TitlesOfParts>
  <Company>SINTEF-gruppen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Reidar Buvik</dc:creator>
  <cp:lastModifiedBy>Øyvin Sæther</cp:lastModifiedBy>
  <cp:lastPrinted>2016-03-04T08:59:52Z</cp:lastPrinted>
  <dcterms:created xsi:type="dcterms:W3CDTF">2009-05-28T07:27:28Z</dcterms:created>
  <dcterms:modified xsi:type="dcterms:W3CDTF">2017-12-18T12:56:12Z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0x01010060F58CAB49E9934FB27D8E7911770A73</vt:lpwstr>
  </property>
</Properties>
</file>