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rek\FORSKNING\Internasjonalt\EU-ERA-7RP-H2020-FP9\PES\2018\"/>
    </mc:Choice>
  </mc:AlternateContent>
  <bookViews>
    <workbookView xWindow="0" yWindow="0" windowWidth="19200" windowHeight="70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 i="4" l="1"/>
  <c r="I3" i="4"/>
  <c r="I48" i="1" l="1"/>
  <c r="J48" i="1" s="1"/>
  <c r="E10" i="4"/>
  <c r="F10" i="4" s="1"/>
  <c r="E9" i="4"/>
  <c r="E3" i="4"/>
  <c r="E4" i="4"/>
  <c r="F4" i="4" s="1"/>
  <c r="G50" i="1"/>
  <c r="G48" i="1"/>
  <c r="H48" i="1"/>
  <c r="G47" i="1"/>
  <c r="F48" i="1"/>
  <c r="H47" i="1" s="1"/>
  <c r="C21" i="4"/>
  <c r="E16" i="4" s="1"/>
  <c r="E17" i="4" s="1"/>
  <c r="D4" i="4"/>
  <c r="D3" i="4"/>
  <c r="C4" i="4"/>
  <c r="C3" i="4"/>
  <c r="G49" i="1" l="1"/>
  <c r="F3" i="4"/>
  <c r="E11" i="4"/>
  <c r="F9" i="4"/>
  <c r="F11" i="4" s="1"/>
  <c r="I50" i="1"/>
  <c r="J52" i="1"/>
  <c r="I49" i="1"/>
  <c r="J49" i="1"/>
  <c r="J51" i="1"/>
  <c r="I52" i="1"/>
  <c r="J55" i="1"/>
  <c r="J50" i="1"/>
  <c r="I51" i="1"/>
  <c r="J54" i="1"/>
  <c r="H49" i="1"/>
  <c r="G53" i="1"/>
  <c r="G4" i="4"/>
  <c r="G10" i="4"/>
  <c r="F5" i="4"/>
  <c r="G3" i="4"/>
  <c r="G5" i="4" s="1"/>
  <c r="G9" i="4"/>
  <c r="G11" i="4" s="1"/>
  <c r="H50" i="1"/>
  <c r="E5" i="4"/>
  <c r="J53" i="1" l="1"/>
  <c r="H53" i="1"/>
  <c r="H54" i="1" s="1"/>
  <c r="H55" i="1" s="1"/>
  <c r="H56" i="1" s="1"/>
  <c r="G54" i="1"/>
  <c r="I54" i="1" s="1"/>
  <c r="I53" i="1"/>
  <c r="G55" i="1" l="1"/>
  <c r="G56" i="1" l="1"/>
  <c r="I55"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5" authorId="1" shapeId="0">
      <text>
        <r>
          <rPr>
            <sz val="9"/>
            <color indexed="81"/>
            <rFont val="Tahoma"/>
            <family val="2"/>
          </rPr>
          <t xml:space="preserve">Maximum rates for PES-support to Horizon 2020 proposals at NTNU:
Type proposal:                                                            Maks. beløp:              Indicative distribution when 2 stages:
• Coordinated multi-partner proposals (RIA / IA)                up to NOK  </t>
        </r>
        <r>
          <rPr>
            <b/>
            <sz val="9"/>
            <color indexed="81"/>
            <rFont val="Tahoma"/>
            <family val="2"/>
          </rPr>
          <t>200.000</t>
        </r>
        <r>
          <rPr>
            <sz val="9"/>
            <color indexed="81"/>
            <rFont val="Tahoma"/>
            <family val="2"/>
          </rPr>
          <t xml:space="preserve">  (1.stage: 100.000 - 2. stage: 100.000)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7"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49"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1"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<sst xmlns="http://schemas.openxmlformats.org/spreadsheetml/2006/main" count="84" uniqueCount="74">
  <si>
    <t>Trinn 1</t>
  </si>
  <si>
    <t>Trinn 2</t>
  </si>
  <si>
    <t>Stipendiat</t>
  </si>
  <si>
    <t>Postdoc/Amanuensis</t>
  </si>
  <si>
    <t>Enhet</t>
  </si>
  <si>
    <t>År</t>
  </si>
  <si>
    <t>Trinn</t>
  </si>
  <si>
    <t>Forventet lønnsstigning</t>
  </si>
  <si>
    <t>Indirekte sats</t>
  </si>
  <si>
    <t>Herav direkte</t>
  </si>
  <si>
    <t>Dekket PES</t>
  </si>
  <si>
    <t>Søknadsbeløp Trinn 1</t>
  </si>
  <si>
    <t>Søknadsbeløp Trinn 2</t>
  </si>
  <si>
    <t>Lønnregulering</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</si>
  <si>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</si>
  <si>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</si>
  <si>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</si>
  <si>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</si>
  <si>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</si>
  <si>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</si>
  <si>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</si>
  <si>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</si>
  <si>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</si>
  <si>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</si>
  <si>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</si>
  <si>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</si>
  <si>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</si>
  <si>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</si>
  <si>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(use, if necessary, a separate document as attachment)</t>
  </si>
  <si>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</si>
  <si>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</si>
  <si>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</si>
  <si>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</si>
  <si>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</si>
  <si>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Short description of the planned use of the PES-funding: </t>
    </r>
    <r>
      <rPr>
        <b/>
        <i/>
        <sz val="10"/>
        <color rgb="FFFF0000"/>
        <rFont val="Arial"/>
        <family val="2"/>
      </rPr>
      <t>*</t>
    </r>
  </si>
  <si>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</si>
  <si>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</si>
  <si>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</si>
  <si>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</si>
  <si>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r>
      <t>Budget:</t>
    </r>
    <r>
      <rPr>
        <b/>
        <sz val="12"/>
        <color indexed="12"/>
        <rFont val="Arial"/>
        <family val="2"/>
      </rPr>
      <t xml:space="preserve">   (see max. rates)</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</si>
  <si>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</si>
  <si>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</si>
  <si>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</si>
  <si>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</si>
  <si>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</si>
  <si>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</si>
  <si>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</si>
  <si>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</si>
  <si>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</si>
  <si>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</si>
  <si>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</si>
  <si>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</si>
  <si>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</si>
  <si>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</si>
  <si>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r>
      <rPr>
        <b/>
        <sz val="10"/>
        <color indexed="12"/>
        <rFont val="Arial"/>
        <family val="2"/>
      </rPr>
      <t xml:space="preserve">Copy to: </t>
    </r>
    <r>
      <rPr>
        <b/>
        <u/>
        <sz val="10"/>
        <color indexed="12"/>
        <rFont val="Arial"/>
        <family val="2"/>
      </rPr>
      <t>oyvin.sather@ntnu.no</t>
    </r>
  </si>
  <si>
    <t>Contact Faculty EU-adviser for assistance.</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</si>
  <si>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</si>
  <si>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</si>
  <si>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</si>
  <si>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</si>
  <si>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</si>
  <si>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</si>
  <si>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t xml:space="preserve">I confirm that the involved Departments, by the respective Heads of departments, have accepted this PES-proposal to be submitted. See template-letter on ePhorte, 2017/804 or at "Innsida" </t>
  </si>
  <si>
    <t>Link to "Innsida"</t>
  </si>
  <si>
    <t>Hours</t>
  </si>
  <si>
    <t>Weeks</t>
  </si>
  <si>
    <t>Months</t>
  </si>
  <si>
    <r>
      <t xml:space="preserve">       Application for project development support (PES) for EU Horizon2020-proposals at NTNU     </t>
    </r>
    <r>
      <rPr>
        <b/>
        <sz val="14"/>
        <color theme="4"/>
        <rFont val="Arial"/>
        <family val="2"/>
      </rPr>
      <t>u</t>
    </r>
    <r>
      <rPr>
        <b/>
        <sz val="12"/>
        <color rgb="FF0070C0"/>
        <rFont val="Arial"/>
        <family val="2"/>
      </rPr>
      <t>pdated:2017-12-11</t>
    </r>
  </si>
  <si>
    <r>
      <t xml:space="preserve">PES-proposals should be submitted </t>
    </r>
    <r>
      <rPr>
        <b/>
        <i/>
        <sz val="10"/>
        <color indexed="17"/>
        <rFont val="Arial"/>
        <family val="2"/>
      </rPr>
      <t>before</t>
    </r>
    <r>
      <rPr>
        <b/>
        <sz val="10"/>
        <color indexed="17"/>
        <rFont val="Arial"/>
        <family val="2"/>
      </rPr>
      <t xml:space="preserve"> expenses occur, via ePhorte Nr.: 2017/4478 as a N-note, to Øyvin Sæther (ØS) </t>
    </r>
  </si>
  <si>
    <t>(For proposals to Horizon2020, incl. ERA-NET COFUND, JTI-JU, Eurostars-2, New COST actions, .... Contact EU-adviser if you are in doubt!)</t>
  </si>
  <si>
    <t>Is NCP in the Research Council informed?</t>
  </si>
  <si>
    <t>Name:</t>
  </si>
  <si>
    <t>Yes/No:</t>
  </si>
  <si>
    <r>
      <t xml:space="preserve">This form is for EU–proposals with deadline in 2018, and should be marked "PES-2018".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</si>
</sst>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9"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
      <i/>
      <u/>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CC"/>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2" fillId="0" borderId="0" xfId="0" applyFont="1"/>
    <xf numFmtId="165" fontId="22" fillId="0" borderId="0" xfId="0" applyNumberFormat="1" applyFont="1"/>
    <xf numFmtId="0" fontId="2" fillId="0" borderId="3" xfId="0" applyFont="1" applyBorder="1"/>
    <xf numFmtId="0" fontId="0" fillId="0" borderId="3" xfId="0" applyBorder="1"/>
    <xf numFmtId="0" fontId="37" fillId="0" borderId="0" xfId="0" applyFont="1" applyAlignment="1">
      <alignment horizontal="right"/>
    </xf>
    <xf numFmtId="0" fontId="23" fillId="0" borderId="0" xfId="0" applyFont="1"/>
    <xf numFmtId="0" fontId="0" fillId="5" borderId="0" xfId="0" applyFill="1"/>
    <xf numFmtId="0" fontId="27" fillId="0" borderId="0" xfId="0" applyFont="1" applyAlignment="1">
      <alignment horizontal="left"/>
    </xf>
    <xf numFmtId="0" fontId="28" fillId="0" borderId="0" xfId="0" applyFont="1" applyAlignment="1">
      <alignment horizontal="left"/>
    </xf>
    <xf numFmtId="0" fontId="0" fillId="0" borderId="0" xfId="0" applyBorder="1"/>
    <xf numFmtId="0" fontId="20" fillId="5" borderId="0" xfId="0" applyFont="1" applyFill="1" applyBorder="1" applyAlignment="1">
      <alignment vertical="top" wrapText="1"/>
    </xf>
    <xf numFmtId="0" fontId="2" fillId="2" borderId="2" xfId="0" applyFont="1" applyFill="1" applyBorder="1"/>
    <xf numFmtId="0" fontId="30" fillId="0" borderId="3" xfId="1" applyFont="1" applyBorder="1" applyAlignment="1" applyProtection="1"/>
    <xf numFmtId="0" fontId="26" fillId="3" borderId="0" xfId="1" applyFont="1" applyFill="1" applyBorder="1" applyAlignment="1" applyProtection="1"/>
    <xf numFmtId="0" fontId="23"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6" fillId="0" borderId="0" xfId="0" applyFont="1"/>
    <xf numFmtId="0" fontId="37"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7" fillId="0" borderId="0" xfId="0" applyFont="1"/>
    <xf numFmtId="0" fontId="0" fillId="7" borderId="33" xfId="0" applyFill="1" applyBorder="1"/>
    <xf numFmtId="0" fontId="37"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32"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32" xfId="0" applyFont="1" applyFill="1" applyBorder="1" applyAlignment="1"/>
    <xf numFmtId="0" fontId="0" fillId="8" borderId="32" xfId="0" applyFill="1" applyBorder="1"/>
    <xf numFmtId="0" fontId="19" fillId="8" borderId="32"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1" fillId="2" borderId="0" xfId="0" applyNumberFormat="1" applyFont="1" applyFill="1" applyBorder="1" applyAlignment="1">
      <alignment horizontal="center"/>
    </xf>
    <xf numFmtId="165" fontId="35" fillId="0" borderId="5" xfId="2" applyNumberFormat="1" applyFont="1" applyFill="1" applyBorder="1" applyAlignment="1">
      <alignment vertical="top" wrapText="1"/>
    </xf>
    <xf numFmtId="9" fontId="0" fillId="9" borderId="0" xfId="3" applyFont="1" applyFill="1"/>
    <xf numFmtId="0" fontId="19" fillId="8" borderId="39" xfId="0" applyFont="1" applyFill="1" applyBorder="1" applyAlignment="1"/>
    <xf numFmtId="0" fontId="0" fillId="8" borderId="39" xfId="0" applyFill="1" applyBorder="1"/>
    <xf numFmtId="0" fontId="19" fillId="8" borderId="34" xfId="0" applyFont="1" applyFill="1" applyBorder="1" applyAlignment="1">
      <alignment horizontal="right"/>
    </xf>
    <xf numFmtId="0" fontId="19"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20" fillId="5" borderId="41" xfId="0" applyFont="1" applyFill="1" applyBorder="1" applyAlignment="1">
      <alignment vertical="top" wrapText="1"/>
    </xf>
    <xf numFmtId="0" fontId="20" fillId="5" borderId="42" xfId="0" applyFont="1" applyFill="1" applyBorder="1" applyAlignment="1">
      <alignment vertical="top" wrapText="1"/>
    </xf>
    <xf numFmtId="0" fontId="0" fillId="0" borderId="35" xfId="0" applyBorder="1"/>
    <xf numFmtId="0" fontId="20" fillId="5" borderId="43" xfId="0" applyFont="1" applyFill="1" applyBorder="1" applyAlignment="1">
      <alignment vertical="top" wrapText="1"/>
    </xf>
    <xf numFmtId="0" fontId="20" fillId="5" borderId="44" xfId="0" applyFont="1" applyFill="1" applyBorder="1" applyAlignment="1">
      <alignment vertical="top" wrapText="1"/>
    </xf>
    <xf numFmtId="165" fontId="39"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1" fillId="8" borderId="5" xfId="0" applyFont="1" applyFill="1" applyBorder="1" applyAlignment="1">
      <alignment vertical="top" wrapText="1"/>
    </xf>
    <xf numFmtId="0" fontId="41" fillId="8" borderId="38" xfId="0" applyFont="1" applyFill="1" applyBorder="1" applyAlignment="1">
      <alignment vertical="top" wrapText="1"/>
    </xf>
    <xf numFmtId="0" fontId="41" fillId="8" borderId="2" xfId="0" applyFont="1" applyFill="1" applyBorder="1" applyAlignment="1"/>
    <xf numFmtId="165" fontId="38" fillId="8" borderId="2" xfId="2" applyNumberFormat="1" applyFont="1" applyFill="1" applyBorder="1" applyAlignment="1">
      <alignment vertical="top" wrapText="1"/>
    </xf>
    <xf numFmtId="0" fontId="34"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4" fillId="0" borderId="3" xfId="0" applyFont="1" applyBorder="1"/>
    <xf numFmtId="0" fontId="1" fillId="0" borderId="0" xfId="0" applyFont="1" applyFill="1" applyBorder="1" applyAlignment="1">
      <alignment horizontal="right"/>
    </xf>
    <xf numFmtId="0" fontId="44" fillId="0" borderId="3" xfId="0" applyFont="1" applyBorder="1" applyAlignment="1">
      <alignment vertical="top"/>
    </xf>
    <xf numFmtId="0" fontId="47" fillId="0" borderId="0" xfId="0" applyFont="1"/>
    <xf numFmtId="0" fontId="27" fillId="0" borderId="0" xfId="0" applyFont="1" applyAlignment="1">
      <alignment vertical="top"/>
    </xf>
    <xf numFmtId="0" fontId="0" fillId="10" borderId="0" xfId="0" applyFill="1"/>
    <xf numFmtId="0" fontId="23" fillId="10" borderId="0" xfId="0" applyFont="1" applyFill="1"/>
    <xf numFmtId="0" fontId="1" fillId="10" borderId="0" xfId="0" applyFont="1" applyFill="1"/>
    <xf numFmtId="0" fontId="48" fillId="0" borderId="0" xfId="1" applyFont="1" applyBorder="1" applyAlignment="1" applyProtection="1">
      <alignment horizontal="center" wrapText="1"/>
    </xf>
    <xf numFmtId="0" fontId="0" fillId="7" borderId="23" xfId="0" applyFill="1" applyBorder="1"/>
    <xf numFmtId="0" fontId="0" fillId="7" borderId="45" xfId="0" applyFill="1" applyBorder="1"/>
    <xf numFmtId="0" fontId="0" fillId="7" borderId="1" xfId="0" applyFill="1" applyBorder="1"/>
    <xf numFmtId="0" fontId="0" fillId="7" borderId="2" xfId="0" applyFill="1" applyBorder="1"/>
    <xf numFmtId="0" fontId="7" fillId="0" borderId="0" xfId="0" applyFont="1" applyBorder="1" applyAlignment="1">
      <alignment horizontal="left"/>
    </xf>
    <xf numFmtId="0" fontId="10" fillId="2" borderId="25" xfId="1" applyFill="1" applyBorder="1" applyAlignment="1" applyProtection="1">
      <alignment horizontal="left" vertical="center" wrapText="1"/>
    </xf>
    <xf numFmtId="0" fontId="10" fillId="2" borderId="26" xfId="1" applyFill="1" applyBorder="1" applyAlignment="1" applyProtection="1">
      <alignment horizontal="left" vertical="center" wrapText="1"/>
    </xf>
    <xf numFmtId="0" fontId="10" fillId="2" borderId="27" xfId="1" applyFill="1" applyBorder="1" applyAlignment="1" applyProtection="1">
      <alignment horizontal="left" vertical="center" wrapText="1"/>
    </xf>
    <xf numFmtId="0" fontId="19" fillId="2" borderId="10" xfId="0" applyFont="1" applyFill="1" applyBorder="1" applyAlignment="1">
      <alignment horizontal="left"/>
    </xf>
    <xf numFmtId="0" fontId="19" fillId="2" borderId="11" xfId="0" applyFont="1" applyFill="1" applyBorder="1" applyAlignment="1">
      <alignment horizontal="left"/>
    </xf>
    <xf numFmtId="0" fontId="19" fillId="7" borderId="34" xfId="0" applyFont="1" applyFill="1" applyBorder="1" applyAlignment="1">
      <alignment horizontal="left"/>
    </xf>
    <xf numFmtId="0" fontId="19" fillId="7" borderId="35" xfId="0" applyFont="1" applyFill="1" applyBorder="1" applyAlignment="1">
      <alignment horizontal="left"/>
    </xf>
    <xf numFmtId="0" fontId="19" fillId="7" borderId="36" xfId="0" applyFont="1" applyFill="1" applyBorder="1" applyAlignment="1">
      <alignment horizontal="left"/>
    </xf>
    <xf numFmtId="0" fontId="19" fillId="7" borderId="37" xfId="0" applyFont="1" applyFill="1" applyBorder="1" applyAlignment="1">
      <alignment horizontal="left"/>
    </xf>
    <xf numFmtId="0" fontId="29" fillId="0" borderId="2" xfId="0" applyFont="1" applyBorder="1" applyAlignment="1"/>
    <xf numFmtId="0" fontId="2" fillId="0" borderId="2" xfId="0" applyFont="1" applyBorder="1" applyAlignment="1"/>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9" fillId="2" borderId="9" xfId="0" applyFont="1" applyFill="1" applyBorder="1" applyAlignment="1">
      <alignment horizontal="left"/>
    </xf>
    <xf numFmtId="0" fontId="19" fillId="2" borderId="0" xfId="0" applyFont="1" applyFill="1" applyBorder="1" applyAlignment="1">
      <alignment horizontal="left"/>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5" xfId="0" applyFont="1" applyFill="1" applyBorder="1" applyAlignment="1">
      <alignment vertical="top" wrapText="1"/>
    </xf>
    <xf numFmtId="0" fontId="20" fillId="2" borderId="0" xfId="0" applyFont="1" applyFill="1" applyAlignment="1">
      <alignment vertical="top" wrapText="1"/>
    </xf>
    <xf numFmtId="0" fontId="20" fillId="2" borderId="16" xfId="0" applyFont="1" applyFill="1" applyBorder="1" applyAlignment="1">
      <alignment vertical="top" wrapText="1"/>
    </xf>
    <xf numFmtId="0" fontId="20" fillId="2" borderId="17" xfId="0" applyFont="1" applyFill="1" applyBorder="1" applyAlignment="1">
      <alignment vertical="top" wrapText="1"/>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1" fillId="0" borderId="2" xfId="0" applyFont="1" applyBorder="1" applyAlignment="1"/>
    <xf numFmtId="0" fontId="0" fillId="0" borderId="2" xfId="0"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21"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2"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2" fillId="0" borderId="18" xfId="0" applyFont="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7" Type="http://schemas.openxmlformats.org/officeDocument/2006/relationships/comments" Target="../comments1.xml"/><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nsida.ntnu.no/wiki/-/wiki/English/Horizon+2020+-+process+an+procedure+descriptions+for+particip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1"/>
  <sheetViews>
    <sheetView tabSelected="1" topLeftCell="A46" zoomScaleNormal="100" workbookViewId="0">
      <selection activeCell="B63" sqref="B63"/>
    </sheetView>
  </sheetViews>
  <sheetFormatPr baseColWidth="10" defaultColWidth="8.81640625" defaultRowHeight="12.5" x14ac:dyDescent="0.25"/>
  <cols>
    <col min="1" max="1" width="5" customWidth="1"/>
    <col min="2" max="2" width="36.54296875" customWidth="1"/>
    <col min="3" max="3" width="11" customWidth="1"/>
    <col min="4" max="4" width="8.453125" customWidth="1"/>
    <col min="5" max="5" width="7.453125" customWidth="1"/>
    <col min="6" max="6" width="8.453125" customWidth="1"/>
    <col min="7" max="10" width="11.453125" customWidth="1"/>
    <col min="11" max="11" width="14.54296875" customWidth="1"/>
    <col min="12" max="256" width="11.453125" customWidth="1"/>
  </cols>
  <sheetData>
    <row r="1" spans="1:14" ht="18" x14ac:dyDescent="0.4">
      <c r="A1" s="23" t="s">
        <v>67</v>
      </c>
      <c r="B1" s="101"/>
      <c r="C1" s="23"/>
      <c r="D1" s="23"/>
      <c r="E1" s="23"/>
      <c r="F1" s="23"/>
      <c r="G1" s="23"/>
      <c r="H1" s="23"/>
      <c r="I1" s="23"/>
      <c r="J1" s="23"/>
      <c r="K1" s="23"/>
      <c r="L1" s="23"/>
      <c r="M1" s="24"/>
    </row>
    <row r="2" spans="1:14" ht="14.15" customHeight="1" x14ac:dyDescent="0.3">
      <c r="B2" s="110" t="s">
        <v>69</v>
      </c>
      <c r="C2" s="110"/>
      <c r="D2" s="110"/>
      <c r="E2" s="110"/>
      <c r="F2" s="110"/>
      <c r="G2" s="110"/>
      <c r="H2" s="110"/>
      <c r="I2" s="110"/>
      <c r="J2" s="110"/>
      <c r="K2" s="110"/>
      <c r="L2" s="110"/>
    </row>
    <row r="3" spans="1:14" ht="33" customHeight="1" thickBot="1" x14ac:dyDescent="0.3">
      <c r="B3" s="122" t="s">
        <v>58</v>
      </c>
      <c r="C3" s="123"/>
      <c r="D3" s="123"/>
      <c r="E3" s="123"/>
      <c r="F3" s="123"/>
      <c r="G3" s="123"/>
      <c r="H3" s="123"/>
      <c r="I3" s="123"/>
      <c r="J3" s="123"/>
      <c r="K3" s="123"/>
      <c r="L3" s="124"/>
    </row>
    <row r="4" spans="1:14" ht="18.75" customHeight="1" x14ac:dyDescent="0.25">
      <c r="B4" s="111" t="s">
        <v>31</v>
      </c>
      <c r="C4" s="112"/>
      <c r="D4" s="112"/>
      <c r="E4" s="112"/>
      <c r="F4" s="112"/>
      <c r="G4" s="112"/>
      <c r="H4" s="112"/>
      <c r="I4" s="112"/>
      <c r="J4" s="112"/>
      <c r="K4" s="112"/>
      <c r="L4" s="113"/>
    </row>
    <row r="5" spans="1:14" ht="19.5" customHeight="1" x14ac:dyDescent="0.25"/>
    <row r="6" spans="1:14" ht="18" customHeight="1" x14ac:dyDescent="0.3">
      <c r="B6" s="94" t="s">
        <v>16</v>
      </c>
      <c r="C6" s="114"/>
      <c r="D6" s="115"/>
      <c r="E6" s="115"/>
      <c r="F6" s="115"/>
      <c r="G6" s="115"/>
      <c r="H6" s="115"/>
      <c r="I6" s="115"/>
      <c r="J6" s="115"/>
      <c r="K6" s="14"/>
      <c r="L6" s="14"/>
      <c r="M6" s="2"/>
      <c r="N6" s="2"/>
    </row>
    <row r="7" spans="1:14" ht="18" customHeight="1" x14ac:dyDescent="0.3">
      <c r="B7" s="94" t="s">
        <v>17</v>
      </c>
      <c r="C7" s="114"/>
      <c r="D7" s="115"/>
      <c r="E7" s="115"/>
      <c r="F7" s="115"/>
      <c r="G7" s="115"/>
      <c r="H7" s="115"/>
      <c r="I7" s="115"/>
      <c r="J7" s="115"/>
      <c r="K7" s="14"/>
      <c r="L7" s="20"/>
      <c r="M7" s="2"/>
      <c r="N7" s="2"/>
    </row>
    <row r="8" spans="1:14" ht="18" customHeight="1" x14ac:dyDescent="0.3">
      <c r="B8" s="94" t="s">
        <v>14</v>
      </c>
      <c r="C8" s="114"/>
      <c r="D8" s="115"/>
      <c r="E8" s="115"/>
      <c r="F8" s="115"/>
      <c r="G8" s="115"/>
      <c r="H8" s="115"/>
      <c r="I8" s="115"/>
      <c r="J8" s="115"/>
      <c r="K8" s="38"/>
      <c r="L8" s="15"/>
      <c r="M8" s="2"/>
      <c r="N8" s="2"/>
    </row>
    <row r="9" spans="1:14" ht="18" customHeight="1" x14ac:dyDescent="0.3">
      <c r="B9" s="94" t="s">
        <v>18</v>
      </c>
      <c r="C9" s="114"/>
      <c r="D9" s="115"/>
      <c r="E9" s="115"/>
      <c r="F9" s="115"/>
      <c r="G9" s="115"/>
      <c r="H9" s="115"/>
      <c r="I9" s="115"/>
      <c r="J9" s="115"/>
      <c r="K9" s="14"/>
      <c r="M9" s="2"/>
      <c r="N9" s="2"/>
    </row>
    <row r="10" spans="1:14" ht="18" customHeight="1" x14ac:dyDescent="0.3">
      <c r="B10" s="94" t="s">
        <v>19</v>
      </c>
      <c r="C10" s="114"/>
      <c r="D10" s="115"/>
      <c r="E10" s="115"/>
      <c r="F10" s="115"/>
      <c r="G10" s="115"/>
      <c r="H10" s="115"/>
      <c r="I10" s="115"/>
      <c r="J10" s="115"/>
      <c r="K10" s="14"/>
      <c r="L10" s="14"/>
      <c r="M10" s="2"/>
      <c r="N10" s="2"/>
    </row>
    <row r="11" spans="1:14" ht="18" customHeight="1" x14ac:dyDescent="0.3">
      <c r="B11" s="94" t="s">
        <v>15</v>
      </c>
      <c r="C11" s="125"/>
      <c r="D11" s="126"/>
      <c r="E11" s="126"/>
      <c r="F11" s="126"/>
      <c r="G11" s="126"/>
      <c r="H11" s="126"/>
      <c r="I11" s="126"/>
      <c r="J11" s="126"/>
      <c r="K11" s="38"/>
      <c r="L11" s="15"/>
      <c r="M11" s="2"/>
      <c r="N11" s="2"/>
    </row>
    <row r="12" spans="1:14" ht="18" customHeight="1" x14ac:dyDescent="0.3">
      <c r="B12" s="94" t="s">
        <v>20</v>
      </c>
      <c r="C12" s="66"/>
      <c r="D12" s="66"/>
      <c r="E12" s="66"/>
      <c r="F12" s="67"/>
      <c r="G12" s="68" t="s">
        <v>21</v>
      </c>
      <c r="H12" s="59"/>
      <c r="I12" s="68" t="s">
        <v>22</v>
      </c>
      <c r="J12" s="59"/>
      <c r="K12" s="14"/>
      <c r="L12" s="14"/>
      <c r="M12" s="2"/>
      <c r="N12" s="2"/>
    </row>
    <row r="13" spans="1:14" ht="18" customHeight="1" x14ac:dyDescent="0.3">
      <c r="B13" s="94" t="s">
        <v>59</v>
      </c>
      <c r="C13" s="77"/>
      <c r="D13" s="74"/>
      <c r="E13" s="74"/>
      <c r="F13" s="75"/>
      <c r="G13" s="76" t="s">
        <v>21</v>
      </c>
      <c r="H13" s="71"/>
      <c r="I13" s="70" t="s">
        <v>22</v>
      </c>
      <c r="J13" s="71"/>
      <c r="K13" s="14"/>
      <c r="L13" s="14"/>
      <c r="M13" s="2"/>
      <c r="N13" s="2"/>
    </row>
    <row r="14" spans="1:14" ht="26.25" customHeight="1" x14ac:dyDescent="0.35">
      <c r="B14" s="97" t="s">
        <v>60</v>
      </c>
      <c r="C14" s="78"/>
      <c r="D14" s="78"/>
      <c r="E14" s="78"/>
      <c r="F14" s="78"/>
      <c r="G14" s="78"/>
      <c r="H14" s="78"/>
      <c r="I14" s="79"/>
      <c r="J14" s="78"/>
      <c r="K14" s="38"/>
      <c r="M14" s="2"/>
      <c r="N14" s="2"/>
    </row>
    <row r="15" spans="1:14" ht="13" x14ac:dyDescent="0.3">
      <c r="B15" s="95" t="s">
        <v>24</v>
      </c>
      <c r="C15" s="114"/>
      <c r="D15" s="115"/>
      <c r="E15" s="115"/>
      <c r="F15" s="115"/>
      <c r="G15" s="115"/>
      <c r="H15" s="115"/>
      <c r="I15" s="115"/>
      <c r="J15" s="115"/>
      <c r="K15" s="38"/>
      <c r="L15" s="14"/>
    </row>
    <row r="16" spans="1:14" x14ac:dyDescent="0.25">
      <c r="B16" s="95" t="s">
        <v>25</v>
      </c>
      <c r="C16" s="114"/>
      <c r="D16" s="115"/>
      <c r="E16" s="115"/>
      <c r="F16" s="115"/>
      <c r="G16" s="115"/>
      <c r="H16" s="115"/>
      <c r="I16" s="115"/>
      <c r="J16" s="115"/>
      <c r="K16" s="38"/>
      <c r="L16" s="15"/>
    </row>
    <row r="17" spans="1:14" x14ac:dyDescent="0.25">
      <c r="B17" s="95" t="s">
        <v>26</v>
      </c>
      <c r="C17" s="114"/>
      <c r="D17" s="115"/>
      <c r="E17" s="115"/>
      <c r="F17" s="115"/>
      <c r="G17" s="115"/>
      <c r="H17" s="115"/>
      <c r="I17" s="115"/>
      <c r="J17" s="115"/>
      <c r="K17" s="38"/>
      <c r="L17" s="15"/>
    </row>
    <row r="18" spans="1:14" x14ac:dyDescent="0.25">
      <c r="B18" s="95" t="s">
        <v>27</v>
      </c>
      <c r="C18" s="114"/>
      <c r="D18" s="115"/>
      <c r="E18" s="115"/>
      <c r="F18" s="115"/>
      <c r="G18" s="115"/>
      <c r="H18" s="115"/>
      <c r="I18" s="115"/>
      <c r="J18" s="115"/>
      <c r="K18" s="38"/>
      <c r="L18" s="15"/>
    </row>
    <row r="19" spans="1:14" ht="21.75" customHeight="1" x14ac:dyDescent="0.25">
      <c r="B19" s="99" t="s">
        <v>23</v>
      </c>
      <c r="M19" s="2"/>
      <c r="N19" s="2"/>
    </row>
    <row r="20" spans="1:14" ht="13" x14ac:dyDescent="0.3">
      <c r="B20" s="95" t="s">
        <v>24</v>
      </c>
      <c r="C20" s="114"/>
      <c r="D20" s="115"/>
      <c r="E20" s="115"/>
      <c r="F20" s="115"/>
      <c r="G20" s="115"/>
      <c r="H20" s="115"/>
      <c r="I20" s="115"/>
      <c r="J20" s="115"/>
      <c r="K20" s="38"/>
      <c r="L20" s="14"/>
    </row>
    <row r="21" spans="1:14" ht="13" x14ac:dyDescent="0.3">
      <c r="B21" s="95" t="s">
        <v>27</v>
      </c>
      <c r="C21" s="114"/>
      <c r="D21" s="115"/>
      <c r="E21" s="115"/>
      <c r="F21" s="115"/>
      <c r="G21" s="115"/>
      <c r="H21" s="115"/>
      <c r="I21" s="115"/>
      <c r="J21" s="115"/>
      <c r="K21" s="38"/>
      <c r="L21" s="14"/>
    </row>
    <row r="22" spans="1:14" ht="18" customHeight="1" x14ac:dyDescent="0.3">
      <c r="B22" s="18" t="s">
        <v>30</v>
      </c>
      <c r="C22" s="19"/>
      <c r="D22" s="19"/>
      <c r="E22" s="19"/>
      <c r="F22" s="19"/>
      <c r="G22" s="36"/>
      <c r="H22" s="36"/>
      <c r="I22" s="36"/>
      <c r="J22" s="36"/>
      <c r="M22" s="2"/>
      <c r="N22" s="2"/>
    </row>
    <row r="23" spans="1:14" ht="13" x14ac:dyDescent="0.3">
      <c r="B23" s="95" t="s">
        <v>33</v>
      </c>
      <c r="C23" s="114"/>
      <c r="D23" s="115"/>
      <c r="E23" s="115"/>
      <c r="F23" s="115"/>
      <c r="G23" s="115"/>
      <c r="H23" s="115"/>
      <c r="I23" s="115"/>
      <c r="J23" s="115"/>
      <c r="K23" s="38"/>
      <c r="L23" s="14"/>
    </row>
    <row r="24" spans="1:14" ht="21" customHeight="1" x14ac:dyDescent="0.3">
      <c r="A24" s="35"/>
      <c r="B24" s="100" t="s">
        <v>61</v>
      </c>
      <c r="C24" s="34"/>
      <c r="D24" s="34"/>
      <c r="E24" s="34"/>
      <c r="F24" s="37"/>
      <c r="G24" s="37"/>
    </row>
    <row r="25" spans="1:14" ht="13" x14ac:dyDescent="0.3">
      <c r="B25" s="95" t="s">
        <v>24</v>
      </c>
      <c r="C25" s="144"/>
      <c r="D25" s="145"/>
      <c r="E25" s="145"/>
      <c r="F25" s="145"/>
      <c r="G25" s="145"/>
      <c r="H25" s="145"/>
      <c r="I25" s="145"/>
      <c r="J25" s="146"/>
      <c r="K25" s="25"/>
      <c r="L25" s="42"/>
    </row>
    <row r="26" spans="1:14" x14ac:dyDescent="0.25">
      <c r="B26" s="98" t="s">
        <v>32</v>
      </c>
      <c r="C26" s="144"/>
      <c r="D26" s="145"/>
      <c r="E26" s="145"/>
      <c r="F26" s="145"/>
      <c r="G26" s="145"/>
      <c r="H26" s="145"/>
      <c r="I26" s="145"/>
      <c r="J26" s="146"/>
      <c r="K26" s="25"/>
      <c r="L26" s="25"/>
    </row>
    <row r="28" spans="1:14" x14ac:dyDescent="0.25">
      <c r="B28" s="98" t="s">
        <v>70</v>
      </c>
      <c r="C28" s="106" t="s">
        <v>72</v>
      </c>
      <c r="D28" s="109"/>
      <c r="E28" s="109" t="s">
        <v>71</v>
      </c>
      <c r="F28" s="107"/>
      <c r="G28" s="107"/>
      <c r="H28" s="107"/>
      <c r="I28" s="107"/>
      <c r="J28" s="108"/>
    </row>
    <row r="29" spans="1:14" ht="18" customHeight="1" thickBot="1" x14ac:dyDescent="0.35">
      <c r="A29" s="32"/>
      <c r="B29" s="93" t="s">
        <v>34</v>
      </c>
      <c r="E29" t="s">
        <v>28</v>
      </c>
      <c r="J29" s="2"/>
      <c r="M29" s="2"/>
      <c r="N29" s="2"/>
    </row>
    <row r="30" spans="1:14" x14ac:dyDescent="0.25">
      <c r="B30" s="127"/>
      <c r="C30" s="128"/>
      <c r="D30" s="128"/>
      <c r="E30" s="128"/>
      <c r="F30" s="128"/>
      <c r="G30" s="128"/>
      <c r="H30" s="128"/>
      <c r="I30" s="128"/>
      <c r="J30" s="128"/>
      <c r="K30" s="128"/>
      <c r="L30" s="129"/>
    </row>
    <row r="31" spans="1:14" x14ac:dyDescent="0.25">
      <c r="B31" s="130"/>
      <c r="C31" s="131"/>
      <c r="D31" s="131"/>
      <c r="E31" s="131"/>
      <c r="F31" s="131"/>
      <c r="G31" s="131"/>
      <c r="H31" s="131"/>
      <c r="I31" s="131"/>
      <c r="J31" s="131"/>
      <c r="K31" s="131"/>
      <c r="L31" s="132"/>
    </row>
    <row r="32" spans="1:14" x14ac:dyDescent="0.25">
      <c r="B32" s="130"/>
      <c r="C32" s="131"/>
      <c r="D32" s="131"/>
      <c r="E32" s="131"/>
      <c r="F32" s="131"/>
      <c r="G32" s="131"/>
      <c r="H32" s="131"/>
      <c r="I32" s="131"/>
      <c r="J32" s="131"/>
      <c r="K32" s="131"/>
      <c r="L32" s="132"/>
    </row>
    <row r="33" spans="2:14" x14ac:dyDescent="0.25">
      <c r="B33" s="130"/>
      <c r="C33" s="131"/>
      <c r="D33" s="131"/>
      <c r="E33" s="131"/>
      <c r="F33" s="131"/>
      <c r="G33" s="131"/>
      <c r="H33" s="131"/>
      <c r="I33" s="131"/>
      <c r="J33" s="131"/>
      <c r="K33" s="131"/>
      <c r="L33" s="132"/>
    </row>
    <row r="34" spans="2:14" x14ac:dyDescent="0.25">
      <c r="B34" s="130"/>
      <c r="C34" s="131"/>
      <c r="D34" s="131"/>
      <c r="E34" s="131"/>
      <c r="F34" s="131"/>
      <c r="G34" s="131"/>
      <c r="H34" s="131"/>
      <c r="I34" s="131"/>
      <c r="J34" s="131"/>
      <c r="K34" s="131"/>
      <c r="L34" s="132"/>
    </row>
    <row r="35" spans="2:14" x14ac:dyDescent="0.25">
      <c r="B35" s="130"/>
      <c r="C35" s="131"/>
      <c r="D35" s="131"/>
      <c r="E35" s="131"/>
      <c r="F35" s="131"/>
      <c r="G35" s="131"/>
      <c r="H35" s="131"/>
      <c r="I35" s="131"/>
      <c r="J35" s="131"/>
      <c r="K35" s="131"/>
      <c r="L35" s="132"/>
    </row>
    <row r="36" spans="2:14" x14ac:dyDescent="0.25">
      <c r="B36" s="130"/>
      <c r="C36" s="131"/>
      <c r="D36" s="131"/>
      <c r="E36" s="131"/>
      <c r="F36" s="131"/>
      <c r="G36" s="131"/>
      <c r="H36" s="131"/>
      <c r="I36" s="131"/>
      <c r="J36" s="131"/>
      <c r="K36" s="131"/>
      <c r="L36" s="132"/>
    </row>
    <row r="37" spans="2:14" ht="13" thickBot="1" x14ac:dyDescent="0.3">
      <c r="B37" s="133"/>
      <c r="C37" s="134"/>
      <c r="D37" s="134"/>
      <c r="E37" s="134"/>
      <c r="F37" s="134"/>
      <c r="G37" s="134"/>
      <c r="H37" s="134"/>
      <c r="I37" s="134"/>
      <c r="J37" s="134"/>
      <c r="K37" s="134"/>
      <c r="L37" s="135"/>
    </row>
    <row r="38" spans="2:14" x14ac:dyDescent="0.25">
      <c r="B38" s="80"/>
      <c r="C38" s="81"/>
      <c r="D38" s="81"/>
      <c r="E38" s="81"/>
      <c r="F38" s="81"/>
      <c r="G38" s="26"/>
      <c r="H38" s="26"/>
      <c r="I38" s="26"/>
      <c r="J38" s="26"/>
      <c r="K38" s="83"/>
      <c r="L38" s="84"/>
      <c r="M38" s="38"/>
    </row>
    <row r="39" spans="2:14" ht="18" customHeight="1" x14ac:dyDescent="0.3">
      <c r="B39" s="1" t="s">
        <v>35</v>
      </c>
      <c r="G39" s="82"/>
      <c r="H39" s="82"/>
      <c r="I39" s="82"/>
      <c r="J39" s="82"/>
      <c r="K39" s="82"/>
      <c r="L39" s="14"/>
      <c r="M39" s="2"/>
      <c r="N39" s="2"/>
    </row>
    <row r="40" spans="2:14" x14ac:dyDescent="0.25">
      <c r="B40" s="65" t="s">
        <v>29</v>
      </c>
      <c r="C40" s="116"/>
      <c r="D40" s="117"/>
      <c r="E40" s="117"/>
      <c r="F40" s="117"/>
      <c r="G40" s="117"/>
      <c r="H40" s="117"/>
      <c r="I40" s="117"/>
      <c r="J40" s="117"/>
      <c r="K40" s="39"/>
    </row>
    <row r="41" spans="2:14" ht="13" x14ac:dyDescent="0.3">
      <c r="B41" s="65" t="s">
        <v>36</v>
      </c>
      <c r="C41" s="116"/>
      <c r="D41" s="117"/>
      <c r="E41" s="117"/>
      <c r="F41" s="117"/>
      <c r="G41" s="117"/>
      <c r="H41" s="117"/>
      <c r="I41" s="117"/>
      <c r="J41" s="117"/>
      <c r="K41" s="39"/>
    </row>
    <row r="42" spans="2:14" ht="13" x14ac:dyDescent="0.3">
      <c r="B42" s="65" t="s">
        <v>38</v>
      </c>
      <c r="C42" s="116"/>
      <c r="D42" s="117"/>
      <c r="E42" s="117"/>
      <c r="F42" s="117"/>
      <c r="G42" s="117"/>
      <c r="H42" s="117"/>
      <c r="I42" s="117"/>
      <c r="J42" s="117"/>
      <c r="K42" s="39"/>
    </row>
    <row r="43" spans="2:14" ht="15.65" customHeight="1" x14ac:dyDescent="0.25">
      <c r="B43" s="65" t="s">
        <v>37</v>
      </c>
      <c r="C43" s="118"/>
      <c r="D43" s="119"/>
      <c r="E43" s="119"/>
      <c r="F43" s="119"/>
      <c r="G43" s="119"/>
      <c r="H43" s="119"/>
      <c r="I43" s="119"/>
      <c r="J43" s="119"/>
      <c r="K43" s="41"/>
      <c r="M43" s="2"/>
      <c r="N43" s="2"/>
    </row>
    <row r="44" spans="2:14" ht="12.75" customHeight="1" x14ac:dyDescent="0.25"/>
    <row r="45" spans="2:14" ht="17.5" customHeight="1" x14ac:dyDescent="0.4">
      <c r="B45" s="4" t="s">
        <v>39</v>
      </c>
      <c r="C45" s="46"/>
      <c r="D45" s="40"/>
      <c r="E45" s="46"/>
      <c r="F45" s="43"/>
      <c r="G45" s="43"/>
      <c r="H45" s="43"/>
      <c r="I45" s="43"/>
      <c r="J45" s="43"/>
      <c r="K45" s="43"/>
      <c r="L45" s="43"/>
      <c r="M45" s="2"/>
      <c r="N45" s="2"/>
    </row>
    <row r="46" spans="2:14" ht="11.15" customHeight="1" x14ac:dyDescent="0.3">
      <c r="G46" s="40"/>
      <c r="H46" s="40"/>
      <c r="I46" s="40"/>
      <c r="J46" s="40"/>
      <c r="K46" s="40"/>
      <c r="L46" s="40"/>
    </row>
    <row r="47" spans="2:14" ht="13.5" thickBot="1" x14ac:dyDescent="0.35">
      <c r="B47" s="155" t="s">
        <v>40</v>
      </c>
      <c r="C47" s="155"/>
      <c r="D47" s="6"/>
      <c r="E47" s="148" t="s">
        <v>44</v>
      </c>
      <c r="F47" s="149"/>
      <c r="G47" s="60" t="str">
        <f>E48</f>
        <v>Stage 1</v>
      </c>
      <c r="H47" s="60" t="str">
        <f>F48</f>
        <v/>
      </c>
      <c r="I47" s="45"/>
      <c r="J47" s="45"/>
    </row>
    <row r="48" spans="2:14" ht="20.149999999999999" customHeight="1" thickBot="1" x14ac:dyDescent="0.35">
      <c r="B48" s="142" t="s">
        <v>41</v>
      </c>
      <c r="C48" s="143"/>
      <c r="D48" s="44" t="s">
        <v>42</v>
      </c>
      <c r="E48" s="96" t="s">
        <v>43</v>
      </c>
      <c r="F48" s="9" t="str">
        <f>IF(J12="","","Trinn 2")</f>
        <v/>
      </c>
      <c r="G48" s="9" t="str">
        <f>IF(H12="","",YEAR(H12))</f>
        <v/>
      </c>
      <c r="H48" s="9" t="str">
        <f>IF(J12="","",YEAR(J12))</f>
        <v/>
      </c>
      <c r="I48" s="44" t="str">
        <f>IF(H12="","","Sum " &amp; YEAR(H12))</f>
        <v/>
      </c>
      <c r="J48" s="44" t="str">
        <f>IF(I48="","","Sum " &amp; YEAR(H12)+1)</f>
        <v/>
      </c>
    </row>
    <row r="49" spans="1:16" x14ac:dyDescent="0.25">
      <c r="B49" s="140" t="s">
        <v>56</v>
      </c>
      <c r="C49" s="141"/>
      <c r="D49" s="33"/>
      <c r="E49" s="33"/>
      <c r="F49" s="33"/>
      <c r="G49" s="92">
        <f>IF(H13="X",Oppslag!E3,0)</f>
        <v>0</v>
      </c>
      <c r="H49" s="92" t="e">
        <f>Oppslag!E9</f>
        <v>#N/A</v>
      </c>
      <c r="I49" s="69">
        <f>SUMIF($G$48:$H$48,YEAR(H12),G49:H49)</f>
        <v>0</v>
      </c>
      <c r="J49" s="57">
        <f>SUMIF($G$48:$H$48,YEAR(J12),G49:H49)</f>
        <v>0</v>
      </c>
    </row>
    <row r="50" spans="1:16" ht="12.75" customHeight="1" x14ac:dyDescent="0.3">
      <c r="A50" s="35"/>
      <c r="B50" s="140" t="s">
        <v>57</v>
      </c>
      <c r="C50" s="141"/>
      <c r="D50" s="33"/>
      <c r="E50" s="33"/>
      <c r="F50" s="33"/>
      <c r="G50" s="92">
        <f>IF(H13="X",Oppslag!E4,0)</f>
        <v>0</v>
      </c>
      <c r="H50" s="92" t="e">
        <f>Oppslag!E10</f>
        <v>#N/A</v>
      </c>
      <c r="I50" s="57">
        <f>SUMIF($G$48:$H$48,YEAR(H12),G50:H50)</f>
        <v>0</v>
      </c>
      <c r="J50" s="57">
        <f>SUMIF($G$48:$H$48,YEAR(J12),G50:H50)</f>
        <v>0</v>
      </c>
    </row>
    <row r="51" spans="1:16" ht="13.4" customHeight="1" x14ac:dyDescent="0.25">
      <c r="B51" s="138" t="s">
        <v>45</v>
      </c>
      <c r="C51" s="139"/>
      <c r="D51" s="86"/>
      <c r="E51" s="86"/>
      <c r="F51" s="86"/>
      <c r="G51" s="63"/>
      <c r="H51" s="54"/>
      <c r="I51" s="57">
        <f>SUMIF($G$48:$H$48,YEAR(H12),G51:H51)</f>
        <v>0</v>
      </c>
      <c r="J51" s="57">
        <f>SUMIF($G$48:$H$48,YEAR(J12),G51:H51)</f>
        <v>0</v>
      </c>
    </row>
    <row r="52" spans="1:16" x14ac:dyDescent="0.25">
      <c r="B52" s="136" t="s">
        <v>46</v>
      </c>
      <c r="C52" s="137"/>
      <c r="D52" s="87"/>
      <c r="E52" s="87"/>
      <c r="F52" s="87"/>
      <c r="G52" s="64"/>
      <c r="H52" s="55"/>
      <c r="I52" s="57">
        <f>SUMIF($G$48:$H$48,YEAR(H12),G52:H52)</f>
        <v>0</v>
      </c>
      <c r="J52" s="57">
        <f>SUMIF($G$48:$H$48,YEAR(J12),G52:H52)</f>
        <v>0</v>
      </c>
      <c r="P52" s="25"/>
    </row>
    <row r="53" spans="1:16" ht="13.5" thickBot="1" x14ac:dyDescent="0.35">
      <c r="B53" s="120" t="s">
        <v>47</v>
      </c>
      <c r="C53" s="121"/>
      <c r="D53" s="88"/>
      <c r="E53" s="88"/>
      <c r="F53" s="88"/>
      <c r="G53" s="56">
        <f>+G49+G50+G51+G52</f>
        <v>0</v>
      </c>
      <c r="H53" s="56" t="e">
        <f>+H49+H50+H51+H52</f>
        <v>#N/A</v>
      </c>
      <c r="I53" s="56">
        <f>+I49+I50+I51+I52</f>
        <v>0</v>
      </c>
      <c r="J53" s="56">
        <f>+J49+J50+J51+J52</f>
        <v>0</v>
      </c>
    </row>
    <row r="54" spans="1:16" ht="13" x14ac:dyDescent="0.25">
      <c r="B54" s="152" t="s">
        <v>50</v>
      </c>
      <c r="C54" s="153"/>
      <c r="D54" s="89"/>
      <c r="E54" s="90"/>
      <c r="F54" s="90"/>
      <c r="G54" s="85">
        <f>IF(H13="X",IF(G53&gt;0,Oppslag!G5+SUM(G51:G52),0),0)</f>
        <v>0</v>
      </c>
      <c r="H54" s="72" t="e">
        <f>IF(H53&gt;0,Oppslag!G11+SUM(H51:H52),0)</f>
        <v>#N/A</v>
      </c>
      <c r="I54" s="57">
        <f>SUMIF($G$48:$H$48,YEAR(H12),G54:H54)</f>
        <v>0</v>
      </c>
      <c r="J54" s="57">
        <f>SUMIF($G$48:$H$48,YEAR(J12),G54:H54)</f>
        <v>0</v>
      </c>
    </row>
    <row r="55" spans="1:16" ht="13" x14ac:dyDescent="0.3">
      <c r="B55" s="154" t="s">
        <v>48</v>
      </c>
      <c r="C55" s="137"/>
      <c r="D55" s="91"/>
      <c r="E55" s="91"/>
      <c r="F55" s="91"/>
      <c r="G55" s="58">
        <f>G53-G54</f>
        <v>0</v>
      </c>
      <c r="H55" s="58" t="e">
        <f>H53-H54</f>
        <v>#N/A</v>
      </c>
      <c r="I55" s="57">
        <f>SUMIF($G$48:$H$48,YEAR(H12),G55:H55)</f>
        <v>0</v>
      </c>
      <c r="J55" s="57">
        <f>SUMIF($G$48:$H$48,YEAR(J12),G55:H55)</f>
        <v>0</v>
      </c>
    </row>
    <row r="56" spans="1:16" x14ac:dyDescent="0.25">
      <c r="D56" s="65" t="s">
        <v>49</v>
      </c>
      <c r="G56" s="73" t="e">
        <f>G55/G53</f>
        <v>#DIV/0!</v>
      </c>
      <c r="H56" s="73" t="e">
        <f>H55/H53</f>
        <v>#N/A</v>
      </c>
    </row>
    <row r="57" spans="1:16" ht="13" x14ac:dyDescent="0.3">
      <c r="B57" s="1"/>
    </row>
    <row r="58" spans="1:16" ht="12.75" customHeight="1" x14ac:dyDescent="0.3">
      <c r="B58" s="1" t="s">
        <v>52</v>
      </c>
      <c r="C58" s="10" t="s">
        <v>53</v>
      </c>
      <c r="D58" s="10"/>
      <c r="E58" s="10"/>
      <c r="M58" s="5"/>
      <c r="N58" s="5"/>
      <c r="O58" s="5"/>
      <c r="P58" s="5"/>
    </row>
    <row r="59" spans="1:16" ht="27" customHeight="1" x14ac:dyDescent="0.3">
      <c r="B59" s="27"/>
      <c r="C59" s="12"/>
      <c r="D59" s="147" t="s">
        <v>62</v>
      </c>
      <c r="E59" s="147"/>
      <c r="F59" s="147"/>
      <c r="G59" s="147"/>
      <c r="H59" s="147"/>
      <c r="I59" s="147"/>
      <c r="J59" s="147"/>
      <c r="K59" s="147"/>
      <c r="L59" s="105" t="s">
        <v>63</v>
      </c>
      <c r="M59" s="5"/>
      <c r="N59" s="5"/>
      <c r="O59" s="5"/>
      <c r="P59" s="5"/>
    </row>
    <row r="60" spans="1:16" ht="11.25" customHeight="1" x14ac:dyDescent="0.25">
      <c r="B60" s="7"/>
      <c r="C60" s="11"/>
      <c r="D60" s="11"/>
      <c r="E60" s="11"/>
      <c r="F60" s="47"/>
      <c r="G60" s="47"/>
      <c r="H60" s="47"/>
      <c r="I60" s="47"/>
      <c r="J60" s="47"/>
      <c r="K60" s="47"/>
      <c r="L60" s="47"/>
    </row>
    <row r="61" spans="1:16" ht="12.75" customHeight="1" x14ac:dyDescent="0.3">
      <c r="B61" s="8" t="s">
        <v>51</v>
      </c>
      <c r="C61" s="114"/>
      <c r="D61" s="115"/>
      <c r="E61" s="115"/>
      <c r="F61" s="115"/>
      <c r="G61" s="115"/>
      <c r="H61" s="115"/>
      <c r="I61" s="115"/>
      <c r="J61" s="115"/>
      <c r="K61" s="13"/>
      <c r="L61" s="13"/>
      <c r="M61" s="3"/>
    </row>
    <row r="62" spans="1:16" ht="16.5" customHeight="1" x14ac:dyDescent="0.35">
      <c r="A62" s="22"/>
      <c r="B62" s="150" t="s">
        <v>68</v>
      </c>
      <c r="C62" s="151"/>
      <c r="D62" s="151"/>
      <c r="E62" s="151"/>
      <c r="F62" s="151"/>
      <c r="G62" s="151"/>
      <c r="H62" s="151"/>
      <c r="I62" s="151"/>
      <c r="J62" s="151"/>
      <c r="K62" s="151"/>
      <c r="L62" s="151"/>
    </row>
    <row r="63" spans="1:16" ht="13" x14ac:dyDescent="0.3">
      <c r="B63" s="104" t="s">
        <v>73</v>
      </c>
      <c r="C63" s="103"/>
      <c r="D63" s="103"/>
      <c r="E63" s="103"/>
      <c r="F63" s="102"/>
      <c r="G63" s="102"/>
      <c r="H63" s="102"/>
      <c r="I63" s="102"/>
      <c r="J63" s="102"/>
      <c r="K63" s="102"/>
      <c r="L63" s="102"/>
    </row>
    <row r="64" spans="1:16" x14ac:dyDescent="0.25">
      <c r="C64" s="21"/>
      <c r="D64" s="21"/>
      <c r="E64" s="21"/>
    </row>
    <row r="65" spans="2:12" ht="13" x14ac:dyDescent="0.3">
      <c r="B65" s="29" t="s">
        <v>54</v>
      </c>
      <c r="C65" s="30"/>
      <c r="D65" s="30"/>
      <c r="E65" s="30"/>
      <c r="F65" s="31"/>
      <c r="G65" s="31"/>
      <c r="H65" s="31"/>
      <c r="I65" s="31"/>
      <c r="J65" s="31"/>
      <c r="K65" s="31"/>
      <c r="L65" s="31"/>
    </row>
    <row r="66" spans="2:12" ht="15" customHeight="1" x14ac:dyDescent="0.35">
      <c r="B66" s="19"/>
      <c r="C66" s="28" t="s">
        <v>55</v>
      </c>
      <c r="D66" s="28"/>
      <c r="E66" s="28"/>
      <c r="F66" s="19"/>
      <c r="G66" s="19"/>
      <c r="H66" s="19"/>
      <c r="I66" s="19"/>
      <c r="J66" s="19"/>
      <c r="K66" s="19"/>
      <c r="L66" s="19"/>
    </row>
    <row r="90" spans="11:11" s="16" customFormat="1" x14ac:dyDescent="0.25"/>
    <row r="91" spans="11:11" s="16" customFormat="1" x14ac:dyDescent="0.25">
      <c r="K91" s="17"/>
    </row>
  </sheetData>
  <mergeCells count="36">
    <mergeCell ref="D59:K59"/>
    <mergeCell ref="E47:F47"/>
    <mergeCell ref="B62:L62"/>
    <mergeCell ref="B54:C54"/>
    <mergeCell ref="B55:C55"/>
    <mergeCell ref="B47:C47"/>
    <mergeCell ref="C20:J20"/>
    <mergeCell ref="C21:J21"/>
    <mergeCell ref="B30:L37"/>
    <mergeCell ref="B52:C52"/>
    <mergeCell ref="C15:J15"/>
    <mergeCell ref="B51:C51"/>
    <mergeCell ref="C16:J16"/>
    <mergeCell ref="C17:J17"/>
    <mergeCell ref="C18:J18"/>
    <mergeCell ref="B50:C50"/>
    <mergeCell ref="B49:C49"/>
    <mergeCell ref="B48:C48"/>
    <mergeCell ref="C25:J25"/>
    <mergeCell ref="C26:J26"/>
    <mergeCell ref="B2:L2"/>
    <mergeCell ref="B4:L4"/>
    <mergeCell ref="C61:J61"/>
    <mergeCell ref="C40:J40"/>
    <mergeCell ref="C41:J41"/>
    <mergeCell ref="C42:J42"/>
    <mergeCell ref="C43:J43"/>
    <mergeCell ref="C23:J23"/>
    <mergeCell ref="B53:C53"/>
    <mergeCell ref="B3:L3"/>
    <mergeCell ref="C9:J9"/>
    <mergeCell ref="C10:J10"/>
    <mergeCell ref="C6:J6"/>
    <mergeCell ref="C7:J7"/>
    <mergeCell ref="C8:J8"/>
    <mergeCell ref="C11:J11"/>
  </mergeCells>
  <phoneticPr fontId="9" type="noConversion"/>
  <conditionalFormatting sqref="G49:H50">
    <cfRule type="cellIs" dxfId="4" priority="7" stopIfTrue="1" operator="greaterThan">
      <formula>0</formula>
    </cfRule>
  </conditionalFormatting>
  <conditionalFormatting sqref="G49:G50">
    <cfRule type="expression" dxfId="3" priority="4">
      <formula>$J$13="X"</formula>
    </cfRule>
  </conditionalFormatting>
  <conditionalFormatting sqref="E49:E50">
    <cfRule type="expression" dxfId="2" priority="3">
      <formula>$J$13="X"</formula>
    </cfRule>
  </conditionalFormatting>
  <conditionalFormatting sqref="G54">
    <cfRule type="expression" dxfId="1" priority="2">
      <formula>$J$13="X"</formula>
    </cfRule>
  </conditionalFormatting>
  <conditionalFormatting sqref="G56">
    <cfRule type="expression" dxfId="0" priority="1">
      <formula>$J$13="X"</formula>
    </cfRule>
  </conditionalFormatting>
  <dataValidations count="1">
    <dataValidation type="list" allowBlank="1" showInputMessage="1" showErrorMessage="1" sqref="D49:D50">
      <formula1>Enhet</formula1>
    </dataValidation>
  </dataValidations>
  <hyperlinks>
    <hyperlink ref="B65" r:id="rId1" display="oyvin.sather@ntnu.no"/>
    <hyperlink ref="C66" r:id="rId2" display="Kontakt fakultetsrådgiver for assistanse."/>
    <hyperlink ref="B4:L4" r:id="rId3" display="NB! See also guidelines for PES on the intranet &quot;Innsida&quot;: https://innsida.ntnu.no/wiki/-/wiki/English/Apply+for+project+establishment+grants  "/>
    <hyperlink ref="L59" r:id="rId4"/>
  </hyperlinks>
  <printOptions horizontalCentered="1" verticalCentered="1"/>
  <pageMargins left="0.7" right="0.7" top="0.75" bottom="0.75" header="0.3" footer="0.3"/>
  <pageSetup paperSize="9" scale="54" orientation="portrait" r:id="rId5"/>
  <headerFooter alignWithMargins="0">
    <oddHeader>&amp;Rv4_Jan-2017</oddHead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A5" sqref="A5"/>
    </sheetView>
  </sheetViews>
  <sheetFormatPr baseColWidth="10" defaultColWidth="8.81640625" defaultRowHeight="12.5" x14ac:dyDescent="0.25"/>
  <cols>
    <col min="1" max="1" width="19" customWidth="1"/>
    <col min="2" max="2" width="7.54296875" customWidth="1"/>
    <col min="3" max="3" width="9.1796875" customWidth="1"/>
    <col min="5" max="5" width="13.453125" customWidth="1"/>
    <col min="6" max="6" width="11.453125" customWidth="1"/>
    <col min="7" max="7" width="10.453125" bestFit="1" customWidth="1"/>
  </cols>
  <sheetData>
    <row r="2" spans="1:9" ht="25" x14ac:dyDescent="0.25">
      <c r="B2" s="65" t="s">
        <v>64</v>
      </c>
      <c r="C2" s="65" t="s">
        <v>65</v>
      </c>
      <c r="D2" t="s">
        <v>66</v>
      </c>
      <c r="E2" s="52" t="s">
        <v>11</v>
      </c>
      <c r="F2" s="7" t="s">
        <v>9</v>
      </c>
      <c r="G2" s="7" t="s">
        <v>10</v>
      </c>
      <c r="I2" s="7" t="s">
        <v>8</v>
      </c>
    </row>
    <row r="3" spans="1:9" x14ac:dyDescent="0.25">
      <c r="A3" t="s">
        <v>2</v>
      </c>
      <c r="B3" s="48">
        <v>657</v>
      </c>
      <c r="C3" s="48">
        <f>B3*37.5</f>
        <v>24637.5</v>
      </c>
      <c r="D3" s="48">
        <f>B3*(1628/12)</f>
        <v>89133</v>
      </c>
      <c r="E3" s="48" t="e">
        <f>IF(Søknad!E49&gt;0,HLOOKUP(Søknad!D49,Oppslag!$B$2:$D$4,2,FALSE)*Søknad!E49,0)*VLOOKUP(YEAR(Søknad!$H$12),Oppslag!$C$14:$E$17,3,FALSE)</f>
        <v>#N/A</v>
      </c>
      <c r="F3" s="48" t="e">
        <f>E3*(1-(274/$B3))</f>
        <v>#N/A</v>
      </c>
      <c r="G3" s="48" t="e">
        <f>E3</f>
        <v>#N/A</v>
      </c>
      <c r="I3" s="53">
        <f>274/(B3-274)</f>
        <v>0.71540469973890342</v>
      </c>
    </row>
    <row r="4" spans="1:9" x14ac:dyDescent="0.25">
      <c r="A4" t="s">
        <v>3</v>
      </c>
      <c r="B4" s="48">
        <v>710</v>
      </c>
      <c r="C4" s="48">
        <f>B4*37.5</f>
        <v>26625</v>
      </c>
      <c r="D4" s="48">
        <f>B4*(1628/12)</f>
        <v>96323.333333333328</v>
      </c>
      <c r="E4" s="48" t="e">
        <f>IF(Søknad!E50&gt;0,HLOOKUP(Søknad!D50,Oppslag!$B$2:$D$4,3,FALSE)*Søknad!E50,0)*VLOOKUP(YEAR(Søknad!$H$12),Oppslag!$C$14:$E$17,3,FALSE)</f>
        <v>#N/A</v>
      </c>
      <c r="F4" s="48" t="e">
        <f>E4*(1-(274/$B4))</f>
        <v>#N/A</v>
      </c>
      <c r="G4" s="48" t="e">
        <f>E4</f>
        <v>#N/A</v>
      </c>
      <c r="I4" s="53">
        <f>274/(B4-274)</f>
        <v>0.62844036697247707</v>
      </c>
    </row>
    <row r="5" spans="1:9" x14ac:dyDescent="0.25">
      <c r="E5" t="e">
        <f>SUM(E3:E4)</f>
        <v>#N/A</v>
      </c>
      <c r="F5" s="48" t="e">
        <f t="shared" ref="F5:G5" si="0">SUM(F3:F4)</f>
        <v>#N/A</v>
      </c>
      <c r="G5" s="48" t="e">
        <f t="shared" si="0"/>
        <v>#N/A</v>
      </c>
    </row>
    <row r="6" spans="1:9" x14ac:dyDescent="0.25">
      <c r="F6" s="48"/>
      <c r="G6" s="48"/>
    </row>
    <row r="7" spans="1:9" x14ac:dyDescent="0.25">
      <c r="F7" s="48"/>
      <c r="G7" s="48"/>
    </row>
    <row r="8" spans="1:9" ht="25" x14ac:dyDescent="0.25">
      <c r="E8" s="52" t="s">
        <v>12</v>
      </c>
      <c r="F8" s="62" t="s">
        <v>9</v>
      </c>
      <c r="G8" s="62" t="s">
        <v>10</v>
      </c>
    </row>
    <row r="9" spans="1:9" x14ac:dyDescent="0.25">
      <c r="E9" s="48" t="e">
        <f>IF(Søknad!F49&gt;0,HLOOKUP(Søknad!D49,Oppslag!$B$2:$D$4,2,FALSE)*Søknad!F49,0)*VLOOKUP(YEAR(Søknad!$J$12),Oppslag!$C$14:$E$17,3,FALSE)</f>
        <v>#N/A</v>
      </c>
      <c r="F9" s="48" t="e">
        <f>E9*(1-(274/$B3))</f>
        <v>#N/A</v>
      </c>
      <c r="G9" s="48" t="e">
        <f>E9</f>
        <v>#N/A</v>
      </c>
    </row>
    <row r="10" spans="1:9" x14ac:dyDescent="0.25">
      <c r="E10" s="48" t="e">
        <f>IF(Søknad!F50&gt;0,HLOOKUP(Søknad!D50,Oppslag!$B$2:$D$4,3,FALSE)*Søknad!F50,0)*VLOOKUP(YEAR(Søknad!$J$12),Oppslag!$C$14:$E$17,3,FALSE)</f>
        <v>#N/A</v>
      </c>
      <c r="F10" s="48" t="e">
        <f>E10*(1-(274/$B4))</f>
        <v>#N/A</v>
      </c>
      <c r="G10" s="48" t="e">
        <f>E10</f>
        <v>#N/A</v>
      </c>
    </row>
    <row r="11" spans="1:9" x14ac:dyDescent="0.25">
      <c r="E11" s="48" t="e">
        <f>SUM(E9:E10)</f>
        <v>#N/A</v>
      </c>
      <c r="F11" s="48" t="e">
        <f t="shared" ref="F11" si="1">SUM(F9:F10)</f>
        <v>#N/A</v>
      </c>
      <c r="G11" s="48" t="e">
        <f t="shared" ref="G11" si="2">SUM(G9:G10)</f>
        <v>#N/A</v>
      </c>
    </row>
    <row r="14" spans="1:9" x14ac:dyDescent="0.25">
      <c r="A14" s="50" t="s">
        <v>4</v>
      </c>
      <c r="C14" s="49" t="s">
        <v>5</v>
      </c>
      <c r="D14" s="50" t="s">
        <v>6</v>
      </c>
      <c r="E14" s="61" t="s">
        <v>13</v>
      </c>
    </row>
    <row r="15" spans="1:9" x14ac:dyDescent="0.25">
      <c r="A15" t="s">
        <v>64</v>
      </c>
      <c r="C15">
        <v>2018</v>
      </c>
      <c r="D15" s="7" t="s">
        <v>0</v>
      </c>
      <c r="E15" s="51">
        <v>1</v>
      </c>
    </row>
    <row r="16" spans="1:9" x14ac:dyDescent="0.25">
      <c r="A16" t="s">
        <v>65</v>
      </c>
      <c r="C16">
        <v>2019</v>
      </c>
      <c r="D16" s="7" t="s">
        <v>1</v>
      </c>
      <c r="E16" s="51">
        <f>C21</f>
        <v>1.03</v>
      </c>
    </row>
    <row r="17" spans="1:5" x14ac:dyDescent="0.25">
      <c r="A17" t="s">
        <v>66</v>
      </c>
      <c r="C17">
        <v>2020</v>
      </c>
      <c r="E17" s="51">
        <f>E16*(1+C20)</f>
        <v>1.0609</v>
      </c>
    </row>
    <row r="20" spans="1:5" x14ac:dyDescent="0.25">
      <c r="A20" s="7" t="s">
        <v>7</v>
      </c>
      <c r="C20" s="51">
        <v>0.03</v>
      </c>
    </row>
    <row r="21" spans="1:5" x14ac:dyDescent="0.25">
      <c r="C21" s="51">
        <f>1+C20</f>
        <v>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1640625" defaultRowHeight="12.5" x14ac:dyDescent="0.25"/>
  <cols>
    <col min="1" max="256" width="11.453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3.xml><?xml version="1.0" encoding="utf-8"?>
<ds:datastoreItem xmlns:ds="http://schemas.openxmlformats.org/officeDocument/2006/customXml" ds:itemID="{058CBB8F-EFF0-4907-8D34-3E8BBE7612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2017-12-18T10:45:47Z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