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ktor\FORSKNING\Internasjonalt\EU-ERA-7RP-H2020-FP9\PES\2017\"/>
    </mc:Choice>
  </mc:AlternateContent>
  <bookViews>
    <workbookView xWindow="0" yWindow="0" windowWidth="19200" windowHeight="7050"/>
  </bookViews>
  <sheets>
    <sheet name="Søknad" sheetId="1" r:id="rId1"/>
    <sheet name="Oppslag" sheetId="4" r:id="rId2"/>
    <sheet name="Kladd" sheetId="3" state="hidden" r:id="rId3"/>
  </sheets>
  <definedNames>
    <definedName name="Enhet">Oppslag!$A$15:$A$17</definedName>
    <definedName name="Trinn">Oppslag!$D$15:$D$16</definedName>
    <definedName name="År">Oppslag!$C$15:$C$16</definedName>
  </definedNames>
  <calcPr calcId="162913"/>
</workbook>
</file>

<file path=xl/calcChain.xml><?xml version="1.0" encoding="utf-8"?>
<calcChain xmlns="http://schemas.openxmlformats.org/spreadsheetml/2006/main">
  <c r="J56" i="1" l="1"/>
  <c r="J55" i="1"/>
  <c r="J53" i="1"/>
  <c r="J52" i="1"/>
  <c r="J51" i="1"/>
  <c r="J50" i="1"/>
  <c r="I56" i="1"/>
  <c r="I55" i="1"/>
  <c r="I53" i="1"/>
  <c r="I52" i="1"/>
  <c r="I51" i="1"/>
  <c r="I50" i="1"/>
  <c r="I4" i="4" l="1"/>
  <c r="I3" i="4"/>
  <c r="I49" i="1" l="1"/>
  <c r="J49" i="1" s="1"/>
  <c r="E10" i="4"/>
  <c r="E9" i="4"/>
  <c r="K13" i="4"/>
  <c r="K12" i="4"/>
  <c r="K11" i="4"/>
  <c r="G49" i="1"/>
  <c r="H49" i="1"/>
  <c r="G48" i="1"/>
  <c r="F49" i="1"/>
  <c r="H48" i="1" s="1"/>
  <c r="C23" i="4"/>
  <c r="E16" i="4" s="1"/>
  <c r="D4" i="4"/>
  <c r="D3" i="4"/>
  <c r="C4" i="4"/>
  <c r="C3" i="4"/>
  <c r="F10" i="4" l="1"/>
  <c r="G10" i="4"/>
  <c r="E11" i="4"/>
  <c r="G9" i="4"/>
  <c r="G11" i="4" s="1"/>
  <c r="H51" i="1"/>
  <c r="H50" i="1"/>
  <c r="F9" i="4"/>
  <c r="H54" i="1"/>
  <c r="H55" i="1" s="1"/>
  <c r="H56" i="1" s="1"/>
  <c r="H57" i="1" s="1"/>
  <c r="E4" i="4"/>
  <c r="E3" i="4"/>
  <c r="E17" i="4"/>
  <c r="F3" i="4" l="1"/>
  <c r="G3" i="4"/>
  <c r="F4" i="4"/>
  <c r="G4" i="4"/>
  <c r="F11" i="4"/>
  <c r="G50" i="1"/>
  <c r="E5" i="4"/>
  <c r="G51" i="1"/>
  <c r="J54" i="1" l="1"/>
  <c r="F5" i="4"/>
  <c r="G5" i="4"/>
  <c r="G54" i="1"/>
  <c r="I54" i="1"/>
  <c r="G55" i="1" l="1"/>
  <c r="G56" i="1" l="1"/>
  <c r="G57" i="1" l="1"/>
</calcChain>
</file>

<file path=xl/comments1.xml><?xml version="1.0" encoding="utf-8"?>
<comments xmlns="http://schemas.openxmlformats.org/spreadsheetml/2006/main">
  <authors>
    <author>Reidar Buvik</author>
    <author>kosberg</author>
    <author>Øyvin Sæther</author>
    <author>Terje Ruud</author>
  </authors>
  <commentList>
    <comment ref="B6" authorId="0" shapeId="0">
      <text>
        <r>
          <rPr>
            <sz val="8"/>
            <color indexed="81"/>
            <rFont val="Tahoma"/>
            <family val="2"/>
          </rPr>
          <t>Fullt navn på call legges inn slik at vi ser hva det søkes på, for eksempel 
SC5-9-2014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 xml:space="preserve">Finnes det nummer på "Topic", legges det også inn. </t>
        </r>
      </text>
    </comment>
    <comment ref="B9" authorId="0" shapeId="0">
      <text>
        <r>
          <rPr>
            <sz val="8"/>
            <color indexed="81"/>
            <rFont val="Tahoma"/>
            <family val="2"/>
          </rPr>
          <t xml:space="preserve">Prosjektets kortnavn legges inn. Dersom det endres underveis, må dette rapporteres. Dette hjelper oss å finne riktig søknad ved tildeling av midler. </t>
        </r>
      </text>
    </comment>
    <comment ref="B10" authorId="0" shapeId="0">
      <text>
        <r>
          <rPr>
            <sz val="8"/>
            <color indexed="81"/>
            <rFont val="Tahoma"/>
            <family val="2"/>
          </rPr>
          <t>Research and Innovation Action (RIA), Innovation Action (IA) Coordination and/or Support Action (CA or CSA), ERA-NET etc.</t>
        </r>
      </text>
    </comment>
    <comment ref="B11" authorId="0" shapeId="0">
      <text>
        <r>
          <rPr>
            <sz val="8"/>
            <color indexed="81"/>
            <rFont val="Tahoma"/>
            <family val="2"/>
          </rPr>
          <t>Dersom dette foreliggeri Participant Portal</t>
        </r>
      </text>
    </comment>
    <comment ref="B12" authorId="0" shapeId="0">
      <text>
        <r>
          <rPr>
            <sz val="8"/>
            <color indexed="81"/>
            <rFont val="Tahoma"/>
            <family val="2"/>
          </rPr>
          <t>Ved 2-trinns søknadsprosess, 
angi begge frister. 
For trinnløse søknader, brukes bare trinn 1.</t>
        </r>
      </text>
    </comment>
    <comment ref="B19" authorId="1" shapeId="0">
      <text>
        <r>
          <rPr>
            <sz val="8"/>
            <color indexed="81"/>
            <rFont val="Tahoma"/>
            <family val="2"/>
          </rPr>
          <t xml:space="preserve">Administrativt ansvarlig er vanligvis fakultetets EU-rådgiver eller instituttets kontorsjef. 
</t>
        </r>
      </text>
    </comment>
    <comment ref="B22" authorId="0" shapeId="0">
      <text>
        <r>
          <rPr>
            <sz val="8"/>
            <color indexed="81"/>
            <rFont val="Tahoma"/>
            <family val="2"/>
          </rPr>
          <t xml:space="preserve">
Hvor vi er koordinator eller kan påvirke søknadsskrivingen, skal søknaden leses gjennom av kompetente søknadslesere i god tid før søknadsfrist. </t>
        </r>
      </text>
    </comment>
    <comment ref="B24" authorId="2" shapeId="0">
      <text>
        <r>
          <rPr>
            <b/>
            <sz val="9"/>
            <color indexed="81"/>
            <rFont val="Tahoma"/>
            <family val="2"/>
          </rPr>
          <t>Øyvin Sæther:</t>
        </r>
        <r>
          <rPr>
            <sz val="9"/>
            <color indexed="81"/>
            <rFont val="Tahoma"/>
            <family val="2"/>
          </rPr>
          <t xml:space="preserve">
Dette skal gjøres lokalt av en prosjektøkonom som også skal stå som mottaker av PES-søknaden i ePhorte</t>
        </r>
      </text>
    </comment>
    <comment ref="B40" authorId="0" shapeId="0">
      <text>
        <r>
          <rPr>
            <sz val="8"/>
            <color indexed="81"/>
            <rFont val="Tahoma"/>
            <family val="2"/>
          </rPr>
          <t>Dersom ikke NTNU skal koordinere, legg inn navn på koordinator, institusjon</t>
        </r>
      </text>
    </comment>
    <comment ref="B45" authorId="2" shapeId="0">
      <text>
        <r>
          <rPr>
            <b/>
            <sz val="9"/>
            <color indexed="81"/>
            <rFont val="Tahoma"/>
            <family val="2"/>
          </rPr>
          <t>Øyvin Sæther:</t>
        </r>
        <r>
          <rPr>
            <sz val="9"/>
            <color indexed="81"/>
            <rFont val="Tahoma"/>
            <family val="2"/>
          </rPr>
          <t xml:space="preserve">
Reviderte satser for PES-støtte til Horisont 2020-søknader ved NTNU:
NB! Satsene nedenfor er maksimumsbeløp: 
Type søknad:                                                            Maks. beløp:          Indikativ fordeling ved 2 trinn:
• Koordinerte multi-partner søknader (RIA / IA)                 inntil NOK </t>
        </r>
        <r>
          <rPr>
            <b/>
            <sz val="9"/>
            <color indexed="81"/>
            <rFont val="Tahoma"/>
            <family val="2"/>
          </rPr>
          <t>200.000</t>
        </r>
        <r>
          <rPr>
            <sz val="9"/>
            <color indexed="81"/>
            <rFont val="Tahoma"/>
            <family val="2"/>
          </rPr>
          <t xml:space="preserve">  (1. tr. 100.000 - 2. tr. 100.000)
• ERC –  NTNU som vertsinst.                                         inntil NOK   75.000
• Partnersøkn. med arb.pakke ansvar (RIA/IA)                    inntil NOK   50.000   (1.tr. 25.000 - 2.tr. 25.000)
• Partnersøkn. uten arb.pakke ansvar,                               inntil NOK   25.000   (1.tr. 20.000 - 2.tr. 5.000)
• Koordinerte, multi-partner (CSA)                                    inntil NOK   75.000
• Partnersøkn. (CSA)                                                      inntil NOK   25.000
• Koordinerte MSCA-ITN                                                  inntil NOK 100.000
• Partnersøkn. MSCA-ITN                                                inntil NOK   50.000
• Koordinerte MSCA-RISE                                                inntil NOK   50.000
• Partnersøkn. MSCA-RISE                                               inntil NOK   25.000
• MSCA-COFUND                                                           inntil NOK   25.000
• Individuelle MSCA-IF søknader, inn &amp; ut                           inntil NOK   15.000
• Koordinerte søknader i randsonen av H2020                      inntil NOK 100.000
  (ERA-NET Cofund, JPI-Cofund, Eurostars, JTI, AAL)
• Partnersøknader i randsonen av H2020                            inntil NOK   50.000
Støtte til kontraktsforhandlinger for koordinatorer                inntil NOK    25.000 
Forklaring av forkortelser på type søknader:
- RIA (Research and Innovation Action) IA (Innovation Action)
- CSA (Coordination and Support Action)
- MSCA (Marie Sklodowska-Curie Actions);  ITN (Innovative Training Network); RISE (Research and Innovation Staff Exchange); IF (Individual Fellowship)</t>
        </r>
      </text>
    </comment>
    <comment ref="B48" authorId="3" shapeId="0">
      <text>
        <r>
          <rPr>
            <b/>
            <sz val="9"/>
            <color indexed="81"/>
            <rFont val="Tahoma"/>
            <family val="2"/>
          </rPr>
          <t>Terje Ruud:</t>
        </r>
        <r>
          <rPr>
            <sz val="9"/>
            <color indexed="81"/>
            <rFont val="Tahoma"/>
            <family val="2"/>
          </rPr>
          <t xml:space="preserve">
Hvis det gjelder søknad for trinn 1 (av 2) skal både trinn 1 og 2 budsjetteres. Hvis det gjelder søknad for trinn 2 skal faktiske tall for trinn 1 fylles og deretter budsjetteres trinn 2
Trinnløse søknader, fyller bare ut for trinn 1.</t>
        </r>
      </text>
    </comment>
    <comment ref="B50" authorId="2" shapeId="0">
      <text>
        <r>
          <rPr>
            <b/>
            <sz val="9"/>
            <color indexed="81"/>
            <rFont val="Tahoma"/>
            <family val="2"/>
          </rPr>
          <t>Øyvin Sæther:</t>
        </r>
        <r>
          <rPr>
            <sz val="9"/>
            <color indexed="81"/>
            <rFont val="Tahoma"/>
            <family val="2"/>
          </rPr>
          <t xml:space="preserve">
Fast ansatte kan frikjøpes ved at lønnsmidler benyttes til å lønne midlertidig ansatte som påtar seg for eksempel undervisning for den frikjøpte.</t>
        </r>
      </text>
    </comment>
    <comment ref="B62" authorId="0" shapeId="0">
      <text>
        <r>
          <rPr>
            <sz val="8"/>
            <color indexed="81"/>
            <rFont val="Tahoma"/>
            <family val="2"/>
          </rPr>
          <t>Skriv navnet ditt her. Du kan sende inn elektronisk og trenger ikke signere papirversjon.</t>
        </r>
      </text>
    </comment>
  </commentList>
</comments>
</file>

<file path=xl/sharedStrings.xml><?xml version="1.0" encoding="utf-8"?>
<sst xmlns="http://schemas.openxmlformats.org/spreadsheetml/2006/main" count="93" uniqueCount="69">
  <si>
    <t>Prosjekttittel:</t>
  </si>
  <si>
    <t>Prosjekttype:</t>
  </si>
  <si>
    <t>Navn:</t>
  </si>
  <si>
    <t>E-post:</t>
  </si>
  <si>
    <t>Hvem skal evaluere EU-søknaden internt før den sendes?</t>
  </si>
  <si>
    <t>Må fylles ut!</t>
  </si>
  <si>
    <t>Navn</t>
  </si>
  <si>
    <t>Koordinator:</t>
  </si>
  <si>
    <t>Skriv 'X':</t>
  </si>
  <si>
    <t>Innsendt av:</t>
  </si>
  <si>
    <t>Topic no.:</t>
  </si>
  <si>
    <t>Institutt:</t>
  </si>
  <si>
    <t>Fakultet:</t>
  </si>
  <si>
    <t>Andre driftskostnader, reiser</t>
  </si>
  <si>
    <t>Innkjøp av FoU-tjenester (leie av ekst. konsulenter)</t>
  </si>
  <si>
    <t>Eventuelle andre norske partnere:</t>
  </si>
  <si>
    <t>Søknadsnummer (hvis opprettet):</t>
  </si>
  <si>
    <t>Utlysnings id. (Call Identification):</t>
  </si>
  <si>
    <t>Prosjektets kortnavn (acronym):</t>
  </si>
  <si>
    <t>Kontakt fakultetsrådgiver for assistanse.</t>
  </si>
  <si>
    <r>
      <rPr>
        <b/>
        <sz val="10"/>
        <color indexed="12"/>
        <rFont val="Arial"/>
        <family val="2"/>
      </rPr>
      <t xml:space="preserve">Kopi til: </t>
    </r>
    <r>
      <rPr>
        <b/>
        <u/>
        <sz val="10"/>
        <color indexed="12"/>
        <rFont val="Arial"/>
        <family val="2"/>
      </rPr>
      <t>oyvin.sather@ntnu.no</t>
    </r>
  </si>
  <si>
    <t>(bruk om nødvendig eget dokument som vedlegg )</t>
  </si>
  <si>
    <t>Bekreftelse dato:</t>
  </si>
  <si>
    <t>Totalsum PES-søknad</t>
  </si>
  <si>
    <r>
      <t xml:space="preserve">Partner </t>
    </r>
    <r>
      <rPr>
        <b/>
        <sz val="10"/>
        <rFont val="Arial"/>
        <family val="2"/>
      </rPr>
      <t>med arbeidspakkeansvar</t>
    </r>
  </si>
  <si>
    <r>
      <t xml:space="preserve">Partner </t>
    </r>
    <r>
      <rPr>
        <b/>
        <sz val="10"/>
        <rFont val="Arial"/>
        <family val="2"/>
      </rPr>
      <t>uten</t>
    </r>
    <r>
      <rPr>
        <sz val="10"/>
        <rFont val="Arial"/>
        <family val="2"/>
      </rPr>
      <t xml:space="preserve"> arbeidspakkeansvar</t>
    </r>
  </si>
  <si>
    <t>Trinn 1</t>
  </si>
  <si>
    <t>Trinn 2</t>
  </si>
  <si>
    <t>NB! Se også retningslinjer for PES på "Innsida", og kontakt ditt fakultets EU-rågiver for assistanse!</t>
  </si>
  <si>
    <t>(For søknader til Horisont2020, inkl. ERA-NET COFUND, JTI-JU, Eurostars-2. Ta kontakt hvis du er i tvil!)</t>
  </si>
  <si>
    <t>Prosjektleder ved NTNU</t>
  </si>
  <si>
    <t>Administrativt ansvarlig ved NTNU:</t>
  </si>
  <si>
    <r>
      <t xml:space="preserve">NTNUs rolle: </t>
    </r>
    <r>
      <rPr>
        <sz val="10"/>
        <rFont val="Arial"/>
        <family val="2"/>
      </rPr>
      <t>(sett kryss)</t>
    </r>
  </si>
  <si>
    <t>e-post:</t>
  </si>
  <si>
    <t>Søknadsfrist(er):</t>
  </si>
  <si>
    <t>Trinn 1:</t>
  </si>
  <si>
    <r>
      <t>Budsjett:</t>
    </r>
    <r>
      <rPr>
        <b/>
        <sz val="12"/>
        <color indexed="12"/>
        <rFont val="Arial"/>
        <family val="2"/>
      </rPr>
      <t xml:space="preserve">   (se maks. satser)</t>
    </r>
  </si>
  <si>
    <t>Ansvarlig for registrering i Maconomy?</t>
  </si>
  <si>
    <t>Dekkes av PES midler (NFR og Sentrale midler)</t>
  </si>
  <si>
    <t>EGENINNSATS for institutt</t>
  </si>
  <si>
    <t>Kostnadsplan for søknadsfasen (i kroner)</t>
  </si>
  <si>
    <t>Antall</t>
  </si>
  <si>
    <t>Stipendiat</t>
  </si>
  <si>
    <t>Postdoc/Amanuensis</t>
  </si>
  <si>
    <t>Måned</t>
  </si>
  <si>
    <t>Enhet</t>
  </si>
  <si>
    <t>Timer</t>
  </si>
  <si>
    <t>Uker</t>
  </si>
  <si>
    <t xml:space="preserve">Opplysninger legges inn i de gule feltene. Hjelp til utfylling er lagt inn som kommentarer. 
Hold markøren over cellen i kolonne B, og kommentaren kommer frem.                                                                     </t>
  </si>
  <si>
    <t>År</t>
  </si>
  <si>
    <t>Trinn</t>
  </si>
  <si>
    <t>Personalkostnader (dir. og indir.) - Stipendiater</t>
  </si>
  <si>
    <t>Personalkostnader (dir. og indir.) - Postdoc/Aman.</t>
  </si>
  <si>
    <t>Forventet lønnsstigning</t>
  </si>
  <si>
    <t>Indirekte sats</t>
  </si>
  <si>
    <t>Herav direkte</t>
  </si>
  <si>
    <t>Dekket PES</t>
  </si>
  <si>
    <t>Søknadsbeløp Trinn 1</t>
  </si>
  <si>
    <t>Søknadsbeløp Trinn 2</t>
  </si>
  <si>
    <t>Lønnregulering</t>
  </si>
  <si>
    <t>Egenfinansieringsandel</t>
  </si>
  <si>
    <t>Søknaden gjelder (sett kryss)</t>
  </si>
  <si>
    <t>Type kostnad (fyll ut bare gule felt!)</t>
  </si>
  <si>
    <t>Kort beskrivelse av den planlagte bruken av PES-midlene:</t>
  </si>
  <si>
    <r>
      <t xml:space="preserve">PES-søknad må sendes </t>
    </r>
    <r>
      <rPr>
        <b/>
        <i/>
        <sz val="10"/>
        <color indexed="17"/>
        <rFont val="Arial"/>
        <family val="2"/>
      </rPr>
      <t>før</t>
    </r>
    <r>
      <rPr>
        <b/>
        <sz val="10"/>
        <color indexed="17"/>
        <rFont val="Arial"/>
        <family val="2"/>
      </rPr>
      <t xml:space="preserve"> kostnader påløper, via ePhorte som N-notat, til Øyvin Sæther (ØS), på sak 2017/414 (NB! Nytt nr.)</t>
    </r>
  </si>
  <si>
    <r>
      <rPr>
        <b/>
        <sz val="10"/>
        <color rgb="FF018D0E"/>
        <rFont val="Arial"/>
        <family val="2"/>
      </rPr>
      <t>For EU-søknader som har søknadsfrist i 2017, merkes PES-søknaden med "PES-2017".</t>
    </r>
    <r>
      <rPr>
        <b/>
        <sz val="10"/>
        <color rgb="FF00B050"/>
        <rFont val="Arial"/>
        <family val="2"/>
      </rPr>
      <t xml:space="preserve"> </t>
    </r>
  </si>
  <si>
    <t>Jeg bekrefter at involverte institutt v/respektive instituttledere har godkjent PES-søknaden, og har gitt sitt samtykke til at den sendes inn. Jf. eget skjema på ePhorte 2017/804 eller Innsida.</t>
  </si>
  <si>
    <t>Lenke til "Innsida"</t>
  </si>
  <si>
    <r>
      <t xml:space="preserve">       SØKNAD OM PROSJEKTETABLERINGSSTØTTE (PES) for Horisont2020-søknader ved NTNU,     </t>
    </r>
    <r>
      <rPr>
        <b/>
        <sz val="12"/>
        <color rgb="FF0070C0"/>
        <rFont val="Arial"/>
        <family val="2"/>
      </rPr>
      <t>oppdatert:2017-02-06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</si>
</sst>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b/>
      <sz val="16"/>
      <color indexed="12"/>
      <name val="Arial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17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55"/>
      <name val="Arial"/>
      <family val="2"/>
    </font>
    <font>
      <sz val="9.5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color indexed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b/>
      <u/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indexed="17"/>
      <name val="Arial"/>
      <family val="2"/>
    </font>
    <font>
      <b/>
      <i/>
      <sz val="10"/>
      <color indexed="17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9.5"/>
      <name val="Arial"/>
      <family val="2"/>
    </font>
    <font>
      <b/>
      <sz val="10"/>
      <color rgb="FFFF0000"/>
      <name val="Arial"/>
      <family val="2"/>
    </font>
    <font>
      <sz val="10"/>
      <color rgb="FFFFFF99"/>
      <name val="Arial"/>
      <family val="2"/>
    </font>
    <font>
      <b/>
      <sz val="10"/>
      <color rgb="FF0070C0"/>
      <name val="Arial"/>
      <family val="2"/>
    </font>
    <font>
      <b/>
      <sz val="12"/>
      <color rgb="FF0070C0"/>
      <name val="Arial"/>
      <family val="2"/>
    </font>
    <font>
      <sz val="10"/>
      <color theme="2" tint="-0.49998474074526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0"/>
      <color rgb="FF00B050"/>
      <name val="Arial"/>
      <family val="2"/>
    </font>
    <font>
      <b/>
      <sz val="10"/>
      <color rgb="FF018D0E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48"/>
      </bottom>
      <diagonal/>
    </border>
    <border>
      <left/>
      <right/>
      <top style="thin">
        <color indexed="64"/>
      </top>
      <bottom style="medium">
        <color indexed="48"/>
      </bottom>
      <diagonal/>
    </border>
    <border>
      <left/>
      <right style="thin">
        <color indexed="64"/>
      </right>
      <top style="thin">
        <color indexed="64"/>
      </top>
      <bottom style="medium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48"/>
      </top>
      <bottom style="thin">
        <color indexed="64"/>
      </bottom>
      <diagonal/>
    </border>
    <border>
      <left/>
      <right/>
      <top style="medium">
        <color indexed="48"/>
      </top>
      <bottom style="thin">
        <color indexed="64"/>
      </bottom>
      <diagonal/>
    </border>
    <border>
      <left/>
      <right style="thin">
        <color indexed="64"/>
      </right>
      <top style="medium">
        <color indexed="4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0" fillId="0" borderId="0" xfId="0" applyAlignment="1"/>
    <xf numFmtId="0" fontId="11" fillId="0" borderId="0" xfId="0" applyFont="1"/>
    <xf numFmtId="0" fontId="2" fillId="0" borderId="0" xfId="0" applyFont="1" applyAlignment="1">
      <alignment vertical="top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2" borderId="2" xfId="0" applyFont="1" applyFill="1" applyBorder="1" applyAlignment="1">
      <alignment horizontal="center" vertical="center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2" fillId="0" borderId="0" xfId="0" applyFont="1"/>
    <xf numFmtId="165" fontId="22" fillId="0" borderId="0" xfId="0" applyNumberFormat="1" applyFont="1"/>
    <xf numFmtId="0" fontId="2" fillId="0" borderId="3" xfId="0" applyFont="1" applyBorder="1"/>
    <xf numFmtId="0" fontId="0" fillId="0" borderId="3" xfId="0" applyBorder="1"/>
    <xf numFmtId="0" fontId="38" fillId="0" borderId="0" xfId="0" applyFont="1" applyAlignment="1">
      <alignment horizontal="right"/>
    </xf>
    <xf numFmtId="0" fontId="0" fillId="5" borderId="0" xfId="0" applyFill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0" fillId="0" borderId="0" xfId="0" applyBorder="1"/>
    <xf numFmtId="0" fontId="20" fillId="5" borderId="0" xfId="0" applyFont="1" applyFill="1" applyBorder="1" applyAlignment="1">
      <alignment vertical="top" wrapText="1"/>
    </xf>
    <xf numFmtId="0" fontId="2" fillId="2" borderId="2" xfId="0" applyFont="1" applyFill="1" applyBorder="1"/>
    <xf numFmtId="0" fontId="30" fillId="0" borderId="3" xfId="1" applyFont="1" applyBorder="1" applyAlignment="1" applyProtection="1"/>
    <xf numFmtId="0" fontId="26" fillId="3" borderId="0" xfId="1" applyFont="1" applyFill="1" applyBorder="1" applyAlignment="1" applyProtection="1"/>
    <xf numFmtId="0" fontId="23" fillId="6" borderId="0" xfId="0" applyFont="1" applyFill="1"/>
    <xf numFmtId="0" fontId="0" fillId="6" borderId="0" xfId="0" applyFill="1"/>
    <xf numFmtId="0" fontId="11" fillId="0" borderId="0" xfId="0" applyFont="1" applyAlignment="1">
      <alignment horizontal="right"/>
    </xf>
    <xf numFmtId="0" fontId="0" fillId="2" borderId="2" xfId="2" applyNumberFormat="1" applyFont="1" applyFill="1" applyBorder="1" applyAlignment="1">
      <alignment vertical="top" wrapText="1"/>
    </xf>
    <xf numFmtId="0" fontId="36" fillId="0" borderId="0" xfId="0" applyFont="1"/>
    <xf numFmtId="0" fontId="11" fillId="0" borderId="0" xfId="0" applyFont="1" applyFill="1" applyBorder="1"/>
    <xf numFmtId="0" fontId="38" fillId="0" borderId="0" xfId="0" applyFont="1"/>
    <xf numFmtId="0" fontId="0" fillId="0" borderId="29" xfId="0" applyBorder="1"/>
    <xf numFmtId="0" fontId="0" fillId="0" borderId="6" xfId="0" applyBorder="1"/>
    <xf numFmtId="0" fontId="0" fillId="0" borderId="30" xfId="0" applyBorder="1"/>
    <xf numFmtId="0" fontId="0" fillId="7" borderId="31" xfId="0" applyFill="1" applyBorder="1"/>
    <xf numFmtId="0" fontId="7" fillId="0" borderId="0" xfId="0" applyFont="1"/>
    <xf numFmtId="0" fontId="0" fillId="7" borderId="33" xfId="0" applyFill="1" applyBorder="1"/>
    <xf numFmtId="0" fontId="38" fillId="0" borderId="0" xfId="0" applyFont="1" applyBorder="1" applyAlignment="1">
      <alignment horizontal="right"/>
    </xf>
    <xf numFmtId="0" fontId="18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13" fillId="0" borderId="2" xfId="0" applyFont="1" applyBorder="1"/>
    <xf numFmtId="0" fontId="7" fillId="0" borderId="0" xfId="0" applyFont="1" applyAlignment="1">
      <alignment horizontal="left" wrapText="1"/>
    </xf>
    <xf numFmtId="0" fontId="19" fillId="0" borderId="0" xfId="0" applyFont="1" applyBorder="1" applyAlignment="1">
      <alignment wrapText="1"/>
    </xf>
    <xf numFmtId="165" fontId="0" fillId="0" borderId="0" xfId="2" applyNumberFormat="1" applyFont="1"/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9" fontId="0" fillId="0" borderId="0" xfId="0" applyNumberFormat="1"/>
    <xf numFmtId="0" fontId="11" fillId="0" borderId="0" xfId="0" applyFont="1" applyAlignment="1">
      <alignment wrapText="1"/>
    </xf>
    <xf numFmtId="9" fontId="0" fillId="0" borderId="0" xfId="3" applyFont="1"/>
    <xf numFmtId="165" fontId="0" fillId="2" borderId="2" xfId="2" applyNumberFormat="1" applyFont="1" applyFill="1" applyBorder="1" applyAlignment="1">
      <alignment vertical="top" wrapText="1"/>
    </xf>
    <xf numFmtId="165" fontId="0" fillId="2" borderId="2" xfId="2" applyNumberFormat="1" applyFont="1" applyFill="1" applyBorder="1"/>
    <xf numFmtId="165" fontId="2" fillId="4" borderId="4" xfId="2" applyNumberFormat="1" applyFont="1" applyFill="1" applyBorder="1"/>
    <xf numFmtId="165" fontId="0" fillId="4" borderId="2" xfId="2" applyNumberFormat="1" applyFont="1" applyFill="1" applyBorder="1"/>
    <xf numFmtId="165" fontId="0" fillId="4" borderId="2" xfId="2" applyNumberFormat="1" applyFont="1" applyFill="1" applyBorder="1" applyAlignment="1">
      <alignment vertical="top" wrapText="1"/>
    </xf>
    <xf numFmtId="14" fontId="19" fillId="2" borderId="32" xfId="0" applyNumberFormat="1" applyFont="1" applyFill="1" applyBorder="1" applyAlignment="1"/>
    <xf numFmtId="0" fontId="2" fillId="0" borderId="2" xfId="0" applyFont="1" applyBorder="1"/>
    <xf numFmtId="0" fontId="11" fillId="0" borderId="3" xfId="0" applyFont="1" applyFill="1" applyBorder="1"/>
    <xf numFmtId="165" fontId="11" fillId="0" borderId="0" xfId="2" applyNumberFormat="1" applyFont="1"/>
    <xf numFmtId="165" fontId="0" fillId="7" borderId="2" xfId="2" applyNumberFormat="1" applyFont="1" applyFill="1" applyBorder="1" applyAlignment="1">
      <alignment vertical="top" wrapText="1"/>
    </xf>
    <xf numFmtId="165" fontId="0" fillId="7" borderId="2" xfId="2" applyNumberFormat="1" applyFont="1" applyFill="1" applyBorder="1" applyAlignment="1"/>
    <xf numFmtId="0" fontId="1" fillId="0" borderId="0" xfId="0" applyFont="1"/>
    <xf numFmtId="0" fontId="19" fillId="8" borderId="32" xfId="0" applyFont="1" applyFill="1" applyBorder="1" applyAlignment="1"/>
    <xf numFmtId="0" fontId="0" fillId="8" borderId="32" xfId="0" applyFill="1" applyBorder="1"/>
    <xf numFmtId="0" fontId="19" fillId="8" borderId="32" xfId="0" applyFont="1" applyFill="1" applyBorder="1" applyAlignment="1">
      <alignment horizontal="right"/>
    </xf>
    <xf numFmtId="165" fontId="0" fillId="8" borderId="2" xfId="2" applyNumberFormat="1" applyFont="1" applyFill="1" applyBorder="1"/>
    <xf numFmtId="0" fontId="19" fillId="8" borderId="0" xfId="0" applyFont="1" applyFill="1" applyBorder="1" applyAlignment="1">
      <alignment horizontal="right"/>
    </xf>
    <xf numFmtId="14" fontId="21" fillId="2" borderId="0" xfId="0" applyNumberFormat="1" applyFont="1" applyFill="1" applyBorder="1" applyAlignment="1">
      <alignment horizontal="center"/>
    </xf>
    <xf numFmtId="165" fontId="35" fillId="0" borderId="5" xfId="2" applyNumberFormat="1" applyFont="1" applyFill="1" applyBorder="1" applyAlignment="1">
      <alignment vertical="top" wrapText="1"/>
    </xf>
    <xf numFmtId="9" fontId="0" fillId="9" borderId="0" xfId="3" applyFont="1" applyFill="1"/>
    <xf numFmtId="0" fontId="19" fillId="8" borderId="39" xfId="0" applyFont="1" applyFill="1" applyBorder="1" applyAlignment="1"/>
    <xf numFmtId="0" fontId="0" fillId="8" borderId="39" xfId="0" applyFill="1" applyBorder="1"/>
    <xf numFmtId="0" fontId="19" fillId="8" borderId="34" xfId="0" applyFont="1" applyFill="1" applyBorder="1" applyAlignment="1">
      <alignment horizontal="right"/>
    </xf>
    <xf numFmtId="0" fontId="19" fillId="8" borderId="40" xfId="0" applyFont="1" applyFill="1" applyBorder="1" applyAlignment="1"/>
    <xf numFmtId="0" fontId="0" fillId="0" borderId="35" xfId="0" applyBorder="1" applyAlignment="1">
      <alignment horizontal="right"/>
    </xf>
    <xf numFmtId="0" fontId="0" fillId="0" borderId="37" xfId="0" applyBorder="1" applyAlignment="1">
      <alignment horizontal="right"/>
    </xf>
    <xf numFmtId="0" fontId="20" fillId="5" borderId="41" xfId="0" applyFont="1" applyFill="1" applyBorder="1" applyAlignment="1">
      <alignment vertical="top" wrapText="1"/>
    </xf>
    <xf numFmtId="0" fontId="20" fillId="5" borderId="42" xfId="0" applyFont="1" applyFill="1" applyBorder="1" applyAlignment="1">
      <alignment vertical="top" wrapText="1"/>
    </xf>
    <xf numFmtId="0" fontId="0" fillId="0" borderId="35" xfId="0" applyBorder="1"/>
    <xf numFmtId="0" fontId="20" fillId="5" borderId="43" xfId="0" applyFont="1" applyFill="1" applyBorder="1" applyAlignment="1">
      <alignment vertical="top" wrapText="1"/>
    </xf>
    <xf numFmtId="0" fontId="20" fillId="5" borderId="44" xfId="0" applyFont="1" applyFill="1" applyBorder="1" applyAlignment="1">
      <alignment vertical="top" wrapText="1"/>
    </xf>
    <xf numFmtId="165" fontId="40" fillId="0" borderId="5" xfId="2" applyNumberFormat="1" applyFont="1" applyFill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0" fillId="8" borderId="2" xfId="0" applyFill="1" applyBorder="1" applyAlignment="1"/>
    <xf numFmtId="0" fontId="2" fillId="8" borderId="4" xfId="0" applyFont="1" applyFill="1" applyBorder="1" applyAlignment="1"/>
    <xf numFmtId="0" fontId="42" fillId="8" borderId="5" xfId="0" applyFont="1" applyFill="1" applyBorder="1" applyAlignment="1">
      <alignment vertical="top" wrapText="1"/>
    </xf>
    <xf numFmtId="0" fontId="42" fillId="8" borderId="38" xfId="0" applyFont="1" applyFill="1" applyBorder="1" applyAlignment="1">
      <alignment vertical="top" wrapText="1"/>
    </xf>
    <xf numFmtId="0" fontId="42" fillId="8" borderId="2" xfId="0" applyFont="1" applyFill="1" applyBorder="1" applyAlignment="1"/>
    <xf numFmtId="165" fontId="39" fillId="8" borderId="2" xfId="2" applyNumberFormat="1" applyFont="1" applyFill="1" applyBorder="1" applyAlignment="1">
      <alignment vertical="top" wrapText="1"/>
    </xf>
    <xf numFmtId="0" fontId="34" fillId="0" borderId="0" xfId="0" applyFont="1"/>
    <xf numFmtId="0" fontId="43" fillId="0" borderId="0" xfId="0" applyFont="1"/>
    <xf numFmtId="0" fontId="0" fillId="10" borderId="0" xfId="0" applyFill="1"/>
    <xf numFmtId="0" fontId="23" fillId="10" borderId="0" xfId="0" applyFont="1" applyFill="1"/>
    <xf numFmtId="0" fontId="45" fillId="10" borderId="3" xfId="0" applyFont="1" applyFill="1" applyBorder="1"/>
    <xf numFmtId="0" fontId="44" fillId="10" borderId="0" xfId="0" applyFont="1" applyFill="1" applyAlignment="1">
      <alignment vertical="center"/>
    </xf>
    <xf numFmtId="0" fontId="37" fillId="10" borderId="0" xfId="0" applyFont="1" applyFill="1"/>
    <xf numFmtId="0" fontId="10" fillId="0" borderId="0" xfId="1" applyAlignment="1" applyProtection="1">
      <alignment horizontal="center" wrapText="1"/>
    </xf>
    <xf numFmtId="0" fontId="32" fillId="3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0" fontId="11" fillId="0" borderId="7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7" fillId="0" borderId="2" xfId="0" applyFont="1" applyBorder="1" applyAlignment="1"/>
    <xf numFmtId="0" fontId="0" fillId="0" borderId="2" xfId="0" applyBorder="1" applyAlignment="1"/>
    <xf numFmtId="0" fontId="2" fillId="0" borderId="18" xfId="0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9" fillId="2" borderId="10" xfId="0" applyFont="1" applyFill="1" applyBorder="1" applyAlignment="1">
      <alignment horizontal="left"/>
    </xf>
    <xf numFmtId="0" fontId="19" fillId="2" borderId="11" xfId="0" applyFont="1" applyFill="1" applyBorder="1" applyAlignment="1">
      <alignment horizontal="left"/>
    </xf>
    <xf numFmtId="0" fontId="20" fillId="2" borderId="12" xfId="0" applyFont="1" applyFill="1" applyBorder="1" applyAlignment="1">
      <alignment vertical="top" wrapText="1"/>
    </xf>
    <xf numFmtId="0" fontId="20" fillId="2" borderId="13" xfId="0" applyFont="1" applyFill="1" applyBorder="1" applyAlignment="1">
      <alignment vertical="top" wrapText="1"/>
    </xf>
    <xf numFmtId="0" fontId="20" fillId="2" borderId="14" xfId="0" applyFont="1" applyFill="1" applyBorder="1" applyAlignment="1">
      <alignment vertical="top" wrapText="1"/>
    </xf>
    <xf numFmtId="0" fontId="20" fillId="2" borderId="15" xfId="0" applyFont="1" applyFill="1" applyBorder="1" applyAlignment="1">
      <alignment vertical="top" wrapText="1"/>
    </xf>
    <xf numFmtId="0" fontId="20" fillId="2" borderId="0" xfId="0" applyFont="1" applyFill="1" applyAlignment="1">
      <alignment vertical="top" wrapText="1"/>
    </xf>
    <xf numFmtId="0" fontId="20" fillId="2" borderId="16" xfId="0" applyFont="1" applyFill="1" applyBorder="1" applyAlignment="1">
      <alignment vertical="top" wrapText="1"/>
    </xf>
    <xf numFmtId="0" fontId="20" fillId="2" borderId="17" xfId="0" applyFont="1" applyFill="1" applyBorder="1" applyAlignment="1">
      <alignment vertical="top" wrapText="1"/>
    </xf>
    <xf numFmtId="0" fontId="20" fillId="2" borderId="18" xfId="0" applyFont="1" applyFill="1" applyBorder="1" applyAlignment="1">
      <alignment vertical="top" wrapText="1"/>
    </xf>
    <xf numFmtId="0" fontId="20" fillId="2" borderId="19" xfId="0" applyFont="1" applyFill="1" applyBorder="1" applyAlignment="1">
      <alignment vertical="top" wrapText="1"/>
    </xf>
    <xf numFmtId="0" fontId="11" fillId="0" borderId="2" xfId="0" applyFont="1" applyBorder="1" applyAlignment="1"/>
    <xf numFmtId="0" fontId="11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7" fillId="0" borderId="0" xfId="0" applyFont="1" applyAlignment="1">
      <alignment horizontal="left" wrapText="1"/>
    </xf>
    <xf numFmtId="0" fontId="2" fillId="0" borderId="28" xfId="0" applyFont="1" applyBorder="1" applyAlignment="1"/>
    <xf numFmtId="0" fontId="0" fillId="0" borderId="24" xfId="0" applyBorder="1" applyAlignment="1"/>
    <xf numFmtId="0" fontId="0" fillId="7" borderId="34" xfId="0" applyFill="1" applyBorder="1" applyAlignment="1">
      <alignment horizontal="left" vertical="top"/>
    </xf>
    <xf numFmtId="0" fontId="0" fillId="7" borderId="35" xfId="0" applyFill="1" applyBorder="1" applyAlignment="1">
      <alignment horizontal="left" vertical="top"/>
    </xf>
    <xf numFmtId="0" fontId="0" fillId="7" borderId="31" xfId="0" applyFill="1" applyBorder="1" applyAlignment="1">
      <alignment horizontal="left" vertical="top"/>
    </xf>
    <xf numFmtId="0" fontId="2" fillId="0" borderId="2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38" fillId="2" borderId="25" xfId="0" applyFont="1" applyFill="1" applyBorder="1" applyAlignment="1">
      <alignment horizontal="left" vertical="center" wrapText="1"/>
    </xf>
    <xf numFmtId="0" fontId="38" fillId="2" borderId="26" xfId="0" applyFont="1" applyFill="1" applyBorder="1" applyAlignment="1">
      <alignment horizontal="left" vertical="center" wrapText="1"/>
    </xf>
    <xf numFmtId="0" fontId="38" fillId="2" borderId="27" xfId="0" applyFont="1" applyFill="1" applyBorder="1" applyAlignment="1">
      <alignment horizontal="left" vertical="center" wrapText="1"/>
    </xf>
    <xf numFmtId="0" fontId="19" fillId="7" borderId="34" xfId="0" applyFont="1" applyFill="1" applyBorder="1" applyAlignment="1">
      <alignment horizontal="left"/>
    </xf>
    <xf numFmtId="0" fontId="19" fillId="7" borderId="35" xfId="0" applyFont="1" applyFill="1" applyBorder="1" applyAlignment="1">
      <alignment horizontal="left"/>
    </xf>
    <xf numFmtId="0" fontId="19" fillId="7" borderId="36" xfId="0" applyFont="1" applyFill="1" applyBorder="1" applyAlignment="1">
      <alignment horizontal="left"/>
    </xf>
    <xf numFmtId="0" fontId="19" fillId="7" borderId="37" xfId="0" applyFont="1" applyFill="1" applyBorder="1" applyAlignment="1">
      <alignment horizontal="left"/>
    </xf>
    <xf numFmtId="0" fontId="29" fillId="0" borderId="2" xfId="0" applyFont="1" applyBorder="1" applyAlignment="1"/>
    <xf numFmtId="0" fontId="2" fillId="0" borderId="2" xfId="0" applyFont="1" applyBorder="1" applyAlignment="1"/>
    <xf numFmtId="0" fontId="21" fillId="2" borderId="20" xfId="0" applyFont="1" applyFill="1" applyBorder="1" applyAlignment="1">
      <alignment horizontal="left" vertical="center" wrapText="1"/>
    </xf>
    <xf numFmtId="0" fontId="21" fillId="2" borderId="21" xfId="0" applyFont="1" applyFill="1" applyBorder="1" applyAlignment="1">
      <alignment horizontal="left" vertical="center" wrapText="1"/>
    </xf>
    <xf numFmtId="0" fontId="21" fillId="2" borderId="22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</cellXfs>
  <cellStyles count="4">
    <cellStyle name="Hyperkobling" xfId="1" builtinId="8"/>
    <cellStyle name="Komma" xfId="2" builtinId="3"/>
    <cellStyle name="Normal" xfId="0" builtinId="0"/>
    <cellStyle name="Prosent" xfId="3" builtinId="5"/>
  </cellStyles>
  <dxfs count="5">
    <dxf>
      <font>
        <color rgb="FF00B050"/>
      </font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ont>
        <color auto="1"/>
      </font>
    </dxf>
  </dxfs>
  <tableStyles count="0" defaultTableStyle="TableStyleMedium9" defaultPivotStyle="PivotStyleLight16"/>
  <colors>
    <mruColors>
      <color rgb="FF018D0E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nsida.ntnu.no/wiki/-/wiki/Norsk/Horisont+2020+-+prosess-+og+rutinebeskrivelser+for+deltakelse" TargetMode="External"/><Relationship Id="rId2" Type="http://schemas.openxmlformats.org/officeDocument/2006/relationships/hyperlink" Target="https://innsida.ntnu.no/wiki/-/wiki/Norsk/EU+r%C3%A5dgivere" TargetMode="External"/><Relationship Id="rId1" Type="http://schemas.openxmlformats.org/officeDocument/2006/relationships/hyperlink" Target="mailto:oyvin.sather@ntnu.no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  <pageSetUpPr fitToPage="1"/>
  </sheetPr>
  <dimension ref="A1:P91"/>
  <sheetViews>
    <sheetView tabSelected="1" topLeftCell="A28" zoomScaleNormal="100" workbookViewId="0">
      <selection activeCell="B45" sqref="B45"/>
    </sheetView>
  </sheetViews>
  <sheetFormatPr baseColWidth="10" defaultColWidth="8.81640625" defaultRowHeight="12.5" x14ac:dyDescent="0.25"/>
  <cols>
    <col min="1" max="1" width="6.453125" customWidth="1"/>
    <col min="2" max="2" width="34.81640625" customWidth="1"/>
    <col min="3" max="3" width="11" customWidth="1"/>
    <col min="4" max="4" width="8.453125" customWidth="1"/>
    <col min="5" max="5" width="7.453125" customWidth="1"/>
    <col min="6" max="6" width="8.453125" customWidth="1"/>
    <col min="7" max="256" width="11.453125" customWidth="1"/>
  </cols>
  <sheetData>
    <row r="1" spans="1:14" ht="18" x14ac:dyDescent="0.4">
      <c r="A1" s="23" t="s">
        <v>68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4" ht="14.15" customHeight="1" x14ac:dyDescent="0.3">
      <c r="B2" s="135" t="s">
        <v>29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4" ht="33" customHeight="1" thickBot="1" x14ac:dyDescent="0.3">
      <c r="B3" s="145" t="s">
        <v>48</v>
      </c>
      <c r="C3" s="146"/>
      <c r="D3" s="146"/>
      <c r="E3" s="146"/>
      <c r="F3" s="146"/>
      <c r="G3" s="146"/>
      <c r="H3" s="146"/>
      <c r="I3" s="146"/>
      <c r="J3" s="146"/>
      <c r="K3" s="146"/>
      <c r="L3" s="147"/>
    </row>
    <row r="4" spans="1:14" ht="18.75" customHeight="1" x14ac:dyDescent="0.25">
      <c r="B4" s="136" t="s">
        <v>28</v>
      </c>
      <c r="C4" s="137"/>
      <c r="D4" s="137"/>
      <c r="E4" s="137"/>
      <c r="F4" s="137"/>
      <c r="G4" s="137"/>
      <c r="H4" s="137"/>
      <c r="I4" s="137"/>
      <c r="J4" s="137"/>
      <c r="K4" s="137"/>
      <c r="L4" s="138"/>
    </row>
    <row r="5" spans="1:14" ht="19.5" customHeight="1" x14ac:dyDescent="0.25"/>
    <row r="6" spans="1:14" ht="18" customHeight="1" x14ac:dyDescent="0.3">
      <c r="B6" s="1" t="s">
        <v>17</v>
      </c>
      <c r="C6" s="111"/>
      <c r="D6" s="112"/>
      <c r="E6" s="112"/>
      <c r="F6" s="112"/>
      <c r="G6" s="112"/>
      <c r="H6" s="112"/>
      <c r="I6" s="112"/>
      <c r="J6" s="112"/>
      <c r="K6" s="39"/>
      <c r="L6" s="15" t="s">
        <v>5</v>
      </c>
      <c r="M6" s="2"/>
      <c r="N6" s="2"/>
    </row>
    <row r="7" spans="1:14" ht="18" customHeight="1" x14ac:dyDescent="0.3">
      <c r="B7" s="1" t="s">
        <v>10</v>
      </c>
      <c r="C7" s="111"/>
      <c r="D7" s="112"/>
      <c r="E7" s="112"/>
      <c r="F7" s="112"/>
      <c r="G7" s="112"/>
      <c r="H7" s="112"/>
      <c r="I7" s="112"/>
      <c r="J7" s="112"/>
      <c r="K7" s="39"/>
      <c r="L7" s="21" t="s">
        <v>5</v>
      </c>
      <c r="M7" s="2"/>
      <c r="N7" s="2"/>
    </row>
    <row r="8" spans="1:14" ht="18" customHeight="1" x14ac:dyDescent="0.3">
      <c r="B8" s="1" t="s">
        <v>0</v>
      </c>
      <c r="C8" s="111"/>
      <c r="D8" s="112"/>
      <c r="E8" s="112"/>
      <c r="F8" s="112"/>
      <c r="G8" s="112"/>
      <c r="H8" s="112"/>
      <c r="I8" s="112"/>
      <c r="J8" s="112"/>
      <c r="K8" s="39"/>
      <c r="L8" s="16"/>
      <c r="M8" s="2"/>
      <c r="N8" s="2"/>
    </row>
    <row r="9" spans="1:14" ht="18" customHeight="1" x14ac:dyDescent="0.3">
      <c r="B9" s="1" t="s">
        <v>18</v>
      </c>
      <c r="C9" s="111"/>
      <c r="D9" s="112"/>
      <c r="E9" s="112"/>
      <c r="F9" s="112"/>
      <c r="G9" s="112"/>
      <c r="H9" s="112"/>
      <c r="I9" s="112"/>
      <c r="J9" s="112"/>
      <c r="K9" s="39"/>
      <c r="L9" s="15" t="s">
        <v>5</v>
      </c>
      <c r="M9" s="2"/>
      <c r="N9" s="2"/>
    </row>
    <row r="10" spans="1:14" ht="18" customHeight="1" x14ac:dyDescent="0.3">
      <c r="B10" s="1" t="s">
        <v>1</v>
      </c>
      <c r="C10" s="111"/>
      <c r="D10" s="112"/>
      <c r="E10" s="112"/>
      <c r="F10" s="112"/>
      <c r="G10" s="112"/>
      <c r="H10" s="112"/>
      <c r="I10" s="112"/>
      <c r="J10" s="112"/>
      <c r="K10" s="39"/>
      <c r="L10" s="15" t="s">
        <v>5</v>
      </c>
      <c r="M10" s="2"/>
      <c r="N10" s="2"/>
    </row>
    <row r="11" spans="1:14" ht="18" customHeight="1" x14ac:dyDescent="0.3">
      <c r="B11" s="1" t="s">
        <v>16</v>
      </c>
      <c r="C11" s="148"/>
      <c r="D11" s="149"/>
      <c r="E11" s="149"/>
      <c r="F11" s="149"/>
      <c r="G11" s="149"/>
      <c r="H11" s="149"/>
      <c r="I11" s="149"/>
      <c r="J11" s="149"/>
      <c r="K11" s="39"/>
      <c r="L11" s="16"/>
      <c r="M11" s="2"/>
      <c r="N11" s="2"/>
    </row>
    <row r="12" spans="1:14" ht="18" customHeight="1" x14ac:dyDescent="0.3">
      <c r="B12" s="1" t="s">
        <v>34</v>
      </c>
      <c r="C12" s="67"/>
      <c r="D12" s="67"/>
      <c r="E12" s="67"/>
      <c r="F12" s="68"/>
      <c r="G12" s="69" t="s">
        <v>35</v>
      </c>
      <c r="H12" s="60"/>
      <c r="I12" s="69" t="s">
        <v>27</v>
      </c>
      <c r="J12" s="60"/>
      <c r="K12" s="39"/>
      <c r="L12" s="15" t="s">
        <v>5</v>
      </c>
      <c r="M12" s="2"/>
      <c r="N12" s="2"/>
    </row>
    <row r="13" spans="1:14" ht="18" customHeight="1" x14ac:dyDescent="0.3">
      <c r="B13" s="1" t="s">
        <v>61</v>
      </c>
      <c r="C13" s="78"/>
      <c r="D13" s="75"/>
      <c r="E13" s="75"/>
      <c r="F13" s="76"/>
      <c r="G13" s="77" t="s">
        <v>35</v>
      </c>
      <c r="H13" s="72"/>
      <c r="I13" s="71" t="s">
        <v>27</v>
      </c>
      <c r="J13" s="72"/>
      <c r="K13" s="39"/>
      <c r="L13" s="15" t="s">
        <v>5</v>
      </c>
      <c r="M13" s="2"/>
      <c r="N13" s="2"/>
    </row>
    <row r="14" spans="1:14" ht="26.25" customHeight="1" x14ac:dyDescent="0.3">
      <c r="B14" s="19" t="s">
        <v>30</v>
      </c>
      <c r="C14" s="79"/>
      <c r="D14" s="79"/>
      <c r="E14" s="79"/>
      <c r="F14" s="79"/>
      <c r="G14" s="79"/>
      <c r="H14" s="79"/>
      <c r="I14" s="80"/>
      <c r="J14" s="79"/>
      <c r="K14" s="39"/>
      <c r="M14" s="2"/>
      <c r="N14" s="2"/>
    </row>
    <row r="15" spans="1:14" ht="13" x14ac:dyDescent="0.3">
      <c r="B15" t="s">
        <v>2</v>
      </c>
      <c r="C15" s="111"/>
      <c r="D15" s="112"/>
      <c r="E15" s="112"/>
      <c r="F15" s="112"/>
      <c r="G15" s="112"/>
      <c r="H15" s="112"/>
      <c r="I15" s="112"/>
      <c r="J15" s="112"/>
      <c r="K15" s="39"/>
      <c r="L15" s="15" t="s">
        <v>5</v>
      </c>
    </row>
    <row r="16" spans="1:14" x14ac:dyDescent="0.25">
      <c r="B16" s="7" t="s">
        <v>11</v>
      </c>
      <c r="C16" s="111"/>
      <c r="D16" s="112"/>
      <c r="E16" s="112"/>
      <c r="F16" s="112"/>
      <c r="G16" s="112"/>
      <c r="H16" s="112"/>
      <c r="I16" s="112"/>
      <c r="J16" s="112"/>
      <c r="K16" s="39"/>
      <c r="L16" s="16"/>
    </row>
    <row r="17" spans="1:14" x14ac:dyDescent="0.25">
      <c r="B17" s="7" t="s">
        <v>12</v>
      </c>
      <c r="C17" s="111"/>
      <c r="D17" s="112"/>
      <c r="E17" s="112"/>
      <c r="F17" s="112"/>
      <c r="G17" s="112"/>
      <c r="H17" s="112"/>
      <c r="I17" s="112"/>
      <c r="J17" s="112"/>
      <c r="K17" s="39"/>
      <c r="L17" s="16"/>
    </row>
    <row r="18" spans="1:14" x14ac:dyDescent="0.25">
      <c r="B18" t="s">
        <v>3</v>
      </c>
      <c r="C18" s="111"/>
      <c r="D18" s="112"/>
      <c r="E18" s="112"/>
      <c r="F18" s="112"/>
      <c r="G18" s="112"/>
      <c r="H18" s="112"/>
      <c r="I18" s="112"/>
      <c r="J18" s="112"/>
      <c r="K18" s="39"/>
      <c r="L18" s="16"/>
    </row>
    <row r="19" spans="1:14" ht="21.75" customHeight="1" x14ac:dyDescent="0.3">
      <c r="B19" s="19" t="s">
        <v>31</v>
      </c>
      <c r="M19" s="2"/>
      <c r="N19" s="2"/>
    </row>
    <row r="20" spans="1:14" ht="13" x14ac:dyDescent="0.3">
      <c r="B20" t="s">
        <v>2</v>
      </c>
      <c r="C20" s="111"/>
      <c r="D20" s="112"/>
      <c r="E20" s="112"/>
      <c r="F20" s="112"/>
      <c r="G20" s="112"/>
      <c r="H20" s="112"/>
      <c r="I20" s="112"/>
      <c r="J20" s="112"/>
      <c r="K20" s="39"/>
      <c r="L20" s="15" t="s">
        <v>5</v>
      </c>
    </row>
    <row r="21" spans="1:14" ht="13" x14ac:dyDescent="0.3">
      <c r="B21" t="s">
        <v>3</v>
      </c>
      <c r="C21" s="111"/>
      <c r="D21" s="112"/>
      <c r="E21" s="112"/>
      <c r="F21" s="112"/>
      <c r="G21" s="112"/>
      <c r="H21" s="112"/>
      <c r="I21" s="112"/>
      <c r="J21" s="112"/>
      <c r="K21" s="39"/>
      <c r="L21" s="15"/>
    </row>
    <row r="22" spans="1:14" ht="18" customHeight="1" x14ac:dyDescent="0.3">
      <c r="B22" s="19" t="s">
        <v>4</v>
      </c>
      <c r="C22" s="20"/>
      <c r="D22" s="20"/>
      <c r="E22" s="20"/>
      <c r="F22" s="20"/>
      <c r="G22" s="37"/>
      <c r="H22" s="37"/>
      <c r="I22" s="37"/>
      <c r="J22" s="37"/>
      <c r="M22" s="2"/>
      <c r="N22" s="2"/>
    </row>
    <row r="23" spans="1:14" ht="13" x14ac:dyDescent="0.3">
      <c r="B23" t="s">
        <v>6</v>
      </c>
      <c r="C23" s="111"/>
      <c r="D23" s="112"/>
      <c r="E23" s="112"/>
      <c r="F23" s="112"/>
      <c r="G23" s="112"/>
      <c r="H23" s="112"/>
      <c r="I23" s="112"/>
      <c r="J23" s="112"/>
      <c r="K23" s="39"/>
      <c r="L23" s="15" t="s">
        <v>5</v>
      </c>
    </row>
    <row r="24" spans="1:14" ht="21" customHeight="1" x14ac:dyDescent="0.3">
      <c r="A24" s="36"/>
      <c r="B24" s="95" t="s">
        <v>37</v>
      </c>
      <c r="C24" s="34"/>
      <c r="D24" s="34"/>
      <c r="E24" s="34"/>
      <c r="F24" s="38"/>
      <c r="G24" s="38"/>
    </row>
    <row r="25" spans="1:14" ht="13" x14ac:dyDescent="0.3">
      <c r="B25" s="7" t="s">
        <v>2</v>
      </c>
      <c r="C25" s="130"/>
      <c r="D25" s="131"/>
      <c r="E25" s="131"/>
      <c r="F25" s="131"/>
      <c r="G25" s="131"/>
      <c r="H25" s="131"/>
      <c r="I25" s="131"/>
      <c r="J25" s="132"/>
      <c r="K25" s="25"/>
      <c r="L25" s="43" t="s">
        <v>5</v>
      </c>
    </row>
    <row r="26" spans="1:14" x14ac:dyDescent="0.25">
      <c r="B26" s="35" t="s">
        <v>33</v>
      </c>
      <c r="C26" s="130"/>
      <c r="D26" s="131"/>
      <c r="E26" s="131"/>
      <c r="F26" s="131"/>
      <c r="G26" s="131"/>
      <c r="H26" s="131"/>
      <c r="I26" s="131"/>
      <c r="J26" s="132"/>
      <c r="K26" s="25"/>
      <c r="L26" s="25"/>
    </row>
    <row r="28" spans="1:14" ht="18" customHeight="1" x14ac:dyDescent="0.3">
      <c r="A28" s="32"/>
      <c r="B28" s="94" t="s">
        <v>63</v>
      </c>
      <c r="J28" s="2"/>
      <c r="M28" s="2"/>
      <c r="N28" s="2"/>
    </row>
    <row r="29" spans="1:14" ht="13.5" thickBot="1" x14ac:dyDescent="0.35">
      <c r="B29" s="7" t="s">
        <v>21</v>
      </c>
      <c r="L29" s="21" t="s">
        <v>5</v>
      </c>
    </row>
    <row r="30" spans="1:14" x14ac:dyDescent="0.25">
      <c r="B30" s="113"/>
      <c r="C30" s="114"/>
      <c r="D30" s="114"/>
      <c r="E30" s="114"/>
      <c r="F30" s="114"/>
      <c r="G30" s="114"/>
      <c r="H30" s="114"/>
      <c r="I30" s="114"/>
      <c r="J30" s="114"/>
      <c r="K30" s="114"/>
      <c r="L30" s="115"/>
    </row>
    <row r="31" spans="1:14" x14ac:dyDescent="0.25">
      <c r="B31" s="116"/>
      <c r="C31" s="117"/>
      <c r="D31" s="117"/>
      <c r="E31" s="117"/>
      <c r="F31" s="117"/>
      <c r="G31" s="117"/>
      <c r="H31" s="117"/>
      <c r="I31" s="117"/>
      <c r="J31" s="117"/>
      <c r="K31" s="117"/>
      <c r="L31" s="118"/>
    </row>
    <row r="32" spans="1:14" x14ac:dyDescent="0.25"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8"/>
    </row>
    <row r="33" spans="2:14" x14ac:dyDescent="0.25">
      <c r="B33" s="116"/>
      <c r="C33" s="117"/>
      <c r="D33" s="117"/>
      <c r="E33" s="117"/>
      <c r="F33" s="117"/>
      <c r="G33" s="117"/>
      <c r="H33" s="117"/>
      <c r="I33" s="117"/>
      <c r="J33" s="117"/>
      <c r="K33" s="117"/>
      <c r="L33" s="118"/>
    </row>
    <row r="34" spans="2:14" x14ac:dyDescent="0.25">
      <c r="B34" s="116"/>
      <c r="C34" s="117"/>
      <c r="D34" s="117"/>
      <c r="E34" s="117"/>
      <c r="F34" s="117"/>
      <c r="G34" s="117"/>
      <c r="H34" s="117"/>
      <c r="I34" s="117"/>
      <c r="J34" s="117"/>
      <c r="K34" s="117"/>
      <c r="L34" s="118"/>
    </row>
    <row r="35" spans="2:14" x14ac:dyDescent="0.25">
      <c r="B35" s="116"/>
      <c r="C35" s="117"/>
      <c r="D35" s="117"/>
      <c r="E35" s="117"/>
      <c r="F35" s="117"/>
      <c r="G35" s="117"/>
      <c r="H35" s="117"/>
      <c r="I35" s="117"/>
      <c r="J35" s="117"/>
      <c r="K35" s="117"/>
      <c r="L35" s="118"/>
    </row>
    <row r="36" spans="2:14" x14ac:dyDescent="0.25">
      <c r="B36" s="116"/>
      <c r="C36" s="117"/>
      <c r="D36" s="117"/>
      <c r="E36" s="117"/>
      <c r="F36" s="117"/>
      <c r="G36" s="117"/>
      <c r="H36" s="117"/>
      <c r="I36" s="117"/>
      <c r="J36" s="117"/>
      <c r="K36" s="117"/>
      <c r="L36" s="118"/>
    </row>
    <row r="37" spans="2:14" ht="13" thickBot="1" x14ac:dyDescent="0.3">
      <c r="B37" s="119"/>
      <c r="C37" s="120"/>
      <c r="D37" s="120"/>
      <c r="E37" s="120"/>
      <c r="F37" s="120"/>
      <c r="G37" s="120"/>
      <c r="H37" s="120"/>
      <c r="I37" s="120"/>
      <c r="J37" s="120"/>
      <c r="K37" s="120"/>
      <c r="L37" s="121"/>
    </row>
    <row r="38" spans="2:14" x14ac:dyDescent="0.25">
      <c r="B38" s="81"/>
      <c r="C38" s="82"/>
      <c r="D38" s="82"/>
      <c r="E38" s="82"/>
      <c r="F38" s="82"/>
      <c r="G38" s="26"/>
      <c r="H38" s="26"/>
      <c r="I38" s="26"/>
      <c r="J38" s="26"/>
      <c r="K38" s="84"/>
      <c r="L38" s="85"/>
      <c r="M38" s="39"/>
    </row>
    <row r="39" spans="2:14" ht="18" customHeight="1" x14ac:dyDescent="0.3">
      <c r="B39" s="1" t="s">
        <v>32</v>
      </c>
      <c r="G39" s="83"/>
      <c r="H39" s="83"/>
      <c r="I39" s="83"/>
      <c r="J39" s="83"/>
      <c r="K39" s="83"/>
      <c r="L39" s="15" t="s">
        <v>5</v>
      </c>
      <c r="M39" s="2"/>
      <c r="N39" s="2"/>
    </row>
    <row r="40" spans="2:14" x14ac:dyDescent="0.25">
      <c r="B40" t="s">
        <v>7</v>
      </c>
      <c r="C40" s="139"/>
      <c r="D40" s="140"/>
      <c r="E40" s="140"/>
      <c r="F40" s="140"/>
      <c r="G40" s="140"/>
      <c r="H40" s="140"/>
      <c r="I40" s="140"/>
      <c r="J40" s="140"/>
      <c r="K40" s="40"/>
    </row>
    <row r="41" spans="2:14" ht="13" x14ac:dyDescent="0.3">
      <c r="B41" s="7" t="s">
        <v>24</v>
      </c>
      <c r="C41" s="139"/>
      <c r="D41" s="140"/>
      <c r="E41" s="140"/>
      <c r="F41" s="140"/>
      <c r="G41" s="140"/>
      <c r="H41" s="140"/>
      <c r="I41" s="140"/>
      <c r="J41" s="140"/>
      <c r="K41" s="40"/>
    </row>
    <row r="42" spans="2:14" ht="13" x14ac:dyDescent="0.3">
      <c r="B42" s="7" t="s">
        <v>25</v>
      </c>
      <c r="C42" s="139"/>
      <c r="D42" s="140"/>
      <c r="E42" s="140"/>
      <c r="F42" s="140"/>
      <c r="G42" s="140"/>
      <c r="H42" s="140"/>
      <c r="I42" s="140"/>
      <c r="J42" s="140"/>
      <c r="K42" s="40"/>
    </row>
    <row r="43" spans="2:14" ht="15.65" customHeight="1" x14ac:dyDescent="0.3">
      <c r="B43" s="1" t="s">
        <v>15</v>
      </c>
      <c r="C43" s="141"/>
      <c r="D43" s="142"/>
      <c r="E43" s="142"/>
      <c r="F43" s="142"/>
      <c r="G43" s="142"/>
      <c r="H43" s="142"/>
      <c r="I43" s="142"/>
      <c r="J43" s="142"/>
      <c r="K43" s="42"/>
      <c r="M43" s="2"/>
      <c r="N43" s="2"/>
    </row>
    <row r="44" spans="2:14" ht="12.75" customHeight="1" x14ac:dyDescent="0.25"/>
    <row r="45" spans="2:14" ht="20.149999999999999" customHeight="1" x14ac:dyDescent="0.4">
      <c r="B45" s="4" t="s">
        <v>36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2"/>
      <c r="N45" s="2"/>
    </row>
    <row r="46" spans="2:14" ht="11.5" customHeight="1" x14ac:dyDescent="0.4">
      <c r="B46" s="4"/>
      <c r="C46" s="47"/>
      <c r="D46" s="41"/>
      <c r="E46" s="47"/>
      <c r="F46" s="44"/>
      <c r="G46" s="44"/>
      <c r="H46" s="44"/>
      <c r="I46" s="44"/>
      <c r="J46" s="44"/>
      <c r="K46" s="44"/>
      <c r="L46" s="44"/>
      <c r="M46" s="2"/>
      <c r="N46" s="2"/>
    </row>
    <row r="47" spans="2:14" ht="11.15" customHeight="1" x14ac:dyDescent="0.3">
      <c r="G47" s="41"/>
      <c r="H47" s="41"/>
      <c r="I47" s="41"/>
      <c r="J47" s="41"/>
      <c r="K47" s="41"/>
      <c r="L47" s="41"/>
    </row>
    <row r="48" spans="2:14" ht="13.5" thickBot="1" x14ac:dyDescent="0.35">
      <c r="B48" s="108" t="s">
        <v>40</v>
      </c>
      <c r="C48" s="108"/>
      <c r="D48" s="6"/>
      <c r="E48" s="133" t="s">
        <v>41</v>
      </c>
      <c r="F48" s="134"/>
      <c r="G48" s="61" t="str">
        <f>E49</f>
        <v>Trinn 1</v>
      </c>
      <c r="H48" s="61" t="str">
        <f>F49</f>
        <v/>
      </c>
      <c r="I48" s="46"/>
      <c r="J48" s="46"/>
    </row>
    <row r="49" spans="1:16" ht="20.149999999999999" customHeight="1" thickBot="1" x14ac:dyDescent="0.35">
      <c r="B49" s="128" t="s">
        <v>62</v>
      </c>
      <c r="C49" s="129"/>
      <c r="D49" s="10" t="s">
        <v>45</v>
      </c>
      <c r="E49" s="9" t="s">
        <v>26</v>
      </c>
      <c r="F49" s="9" t="str">
        <f>IF(J12="","","Trinn 2")</f>
        <v/>
      </c>
      <c r="G49" s="9" t="str">
        <f>IF(H12="","",YEAR(H12))</f>
        <v/>
      </c>
      <c r="H49" s="9" t="str">
        <f>IF(J12="","",YEAR(J12))</f>
        <v/>
      </c>
      <c r="I49" s="45" t="str">
        <f>IF(H12="","","Sum " &amp; YEAR(H12))</f>
        <v/>
      </c>
      <c r="J49" s="45" t="str">
        <f>IF(I49="","","Sum " &amp; YEAR(H12)+1)</f>
        <v/>
      </c>
    </row>
    <row r="50" spans="1:16" x14ac:dyDescent="0.25">
      <c r="B50" s="125" t="s">
        <v>51</v>
      </c>
      <c r="C50" s="126"/>
      <c r="D50" s="33"/>
      <c r="E50" s="33"/>
      <c r="F50" s="33"/>
      <c r="G50" s="93">
        <f>IF(H13="X",Oppslag!E3,0)</f>
        <v>0</v>
      </c>
      <c r="H50" s="93" t="e">
        <f>Oppslag!E9</f>
        <v>#N/A</v>
      </c>
      <c r="I50" s="70">
        <f>SUMIF($G$49:$H$49,YEAR(H12),G50:H50)</f>
        <v>0</v>
      </c>
      <c r="J50" s="58">
        <f>SUMIF($G$49:$H$49,YEAR(J12),G50:H50)</f>
        <v>0</v>
      </c>
    </row>
    <row r="51" spans="1:16" ht="12.75" customHeight="1" x14ac:dyDescent="0.3">
      <c r="A51" s="36"/>
      <c r="B51" s="125" t="s">
        <v>52</v>
      </c>
      <c r="C51" s="126"/>
      <c r="D51" s="33"/>
      <c r="E51" s="33"/>
      <c r="F51" s="33"/>
      <c r="G51" s="93">
        <f>IF(H13="X",Oppslag!E4,0)</f>
        <v>0</v>
      </c>
      <c r="H51" s="93" t="e">
        <f>Oppslag!E10</f>
        <v>#N/A</v>
      </c>
      <c r="I51" s="58">
        <f>SUMIF($G$49:$H$49,YEAR(H12),G51:H51)</f>
        <v>0</v>
      </c>
      <c r="J51" s="58">
        <f>SUMIF($G$49:$H$49,YEAR(J12),G51:H51)</f>
        <v>0</v>
      </c>
    </row>
    <row r="52" spans="1:16" ht="13.4" customHeight="1" x14ac:dyDescent="0.25">
      <c r="B52" s="123" t="s">
        <v>14</v>
      </c>
      <c r="C52" s="124"/>
      <c r="D52" s="87"/>
      <c r="E52" s="87"/>
      <c r="F52" s="87"/>
      <c r="G52" s="64"/>
      <c r="H52" s="55"/>
      <c r="I52" s="58">
        <f>SUMIF($G$49:$H$49,YEAR(H12),G52:H52)</f>
        <v>0</v>
      </c>
      <c r="J52" s="58">
        <f>SUMIF($G$49:$H$49,YEAR(J12),G52:H52)</f>
        <v>0</v>
      </c>
    </row>
    <row r="53" spans="1:16" x14ac:dyDescent="0.25">
      <c r="B53" s="122" t="s">
        <v>13</v>
      </c>
      <c r="C53" s="107"/>
      <c r="D53" s="88"/>
      <c r="E53" s="88"/>
      <c r="F53" s="88"/>
      <c r="G53" s="65"/>
      <c r="H53" s="56"/>
      <c r="I53" s="58">
        <f>SUMIF($G$49:$H$49,YEAR(H12),G53:H53)</f>
        <v>0</v>
      </c>
      <c r="J53" s="58">
        <f>SUMIF($G$49:$H$49,YEAR(J12),G53:H53)</f>
        <v>0</v>
      </c>
      <c r="P53" s="25"/>
    </row>
    <row r="54" spans="1:16" ht="13.5" thickBot="1" x14ac:dyDescent="0.35">
      <c r="B54" s="143" t="s">
        <v>23</v>
      </c>
      <c r="C54" s="144"/>
      <c r="D54" s="89"/>
      <c r="E54" s="89"/>
      <c r="F54" s="89"/>
      <c r="G54" s="57">
        <f>+G50+G51+G52+G53</f>
        <v>0</v>
      </c>
      <c r="H54" s="57" t="e">
        <f>+H50+H51+H52+H53</f>
        <v>#N/A</v>
      </c>
      <c r="I54" s="57">
        <f>+I50+I51+I52+I53</f>
        <v>0</v>
      </c>
      <c r="J54" s="57">
        <f>+J50+J51+J52+J53</f>
        <v>0</v>
      </c>
    </row>
    <row r="55" spans="1:16" ht="13" x14ac:dyDescent="0.25">
      <c r="B55" s="104" t="s">
        <v>38</v>
      </c>
      <c r="C55" s="105"/>
      <c r="D55" s="90"/>
      <c r="E55" s="91"/>
      <c r="F55" s="91"/>
      <c r="G55" s="86">
        <f>IF(H13="X",IF(G54&gt;0,Oppslag!G5+SUM(G52:G53),0),0)</f>
        <v>0</v>
      </c>
      <c r="H55" s="73" t="e">
        <f>IF(H54&gt;0,Oppslag!G11+SUM(H52:H53),0)</f>
        <v>#N/A</v>
      </c>
      <c r="I55" s="58">
        <f>SUMIF($G$49:$H$49,YEAR(H12),G55:H55)</f>
        <v>0</v>
      </c>
      <c r="J55" s="58">
        <f>SUMIF($G$49:$H$49,YEAR(J12),G55:H55)</f>
        <v>0</v>
      </c>
    </row>
    <row r="56" spans="1:16" ht="13" x14ac:dyDescent="0.3">
      <c r="B56" s="106" t="s">
        <v>39</v>
      </c>
      <c r="C56" s="107"/>
      <c r="D56" s="92"/>
      <c r="E56" s="92"/>
      <c r="F56" s="92"/>
      <c r="G56" s="59">
        <f>G54-G55</f>
        <v>0</v>
      </c>
      <c r="H56" s="59" t="e">
        <f>H54-H55</f>
        <v>#N/A</v>
      </c>
      <c r="I56" s="58">
        <f>SUMIF($G$49:$H$49,YEAR(H12),G56:H56)</f>
        <v>0</v>
      </c>
      <c r="J56" s="58">
        <f>SUMIF($G$49:$H$49,YEAR(J12),G56:H56)</f>
        <v>0</v>
      </c>
    </row>
    <row r="57" spans="1:16" x14ac:dyDescent="0.25">
      <c r="D57" s="66" t="s">
        <v>60</v>
      </c>
      <c r="G57" s="74" t="e">
        <f>G56/G54</f>
        <v>#DIV/0!</v>
      </c>
      <c r="H57" s="74" t="e">
        <f>H56/H54</f>
        <v>#N/A</v>
      </c>
    </row>
    <row r="58" spans="1:16" ht="13" x14ac:dyDescent="0.3">
      <c r="B58" s="1"/>
    </row>
    <row r="59" spans="1:16" ht="12.75" customHeight="1" x14ac:dyDescent="0.3">
      <c r="B59" s="1" t="s">
        <v>22</v>
      </c>
      <c r="C59" s="11" t="s">
        <v>8</v>
      </c>
      <c r="D59" s="11"/>
      <c r="E59" s="11"/>
      <c r="M59" s="5"/>
      <c r="N59" s="5"/>
      <c r="O59" s="5"/>
      <c r="P59" s="5"/>
    </row>
    <row r="60" spans="1:16" ht="27" customHeight="1" x14ac:dyDescent="0.3">
      <c r="B60" s="27"/>
      <c r="C60" s="13"/>
      <c r="D60" s="109" t="s">
        <v>66</v>
      </c>
      <c r="E60" s="110"/>
      <c r="F60" s="110"/>
      <c r="G60" s="110"/>
      <c r="H60" s="110"/>
      <c r="I60" s="110"/>
      <c r="J60" s="110"/>
      <c r="K60" s="110"/>
      <c r="L60" s="110"/>
      <c r="M60" s="101" t="s">
        <v>67</v>
      </c>
      <c r="N60" s="5"/>
      <c r="O60" s="5"/>
      <c r="P60" s="5"/>
    </row>
    <row r="61" spans="1:16" ht="11.25" customHeight="1" x14ac:dyDescent="0.25">
      <c r="B61" s="7"/>
      <c r="C61" s="12"/>
      <c r="D61" s="12"/>
      <c r="E61" s="12"/>
      <c r="F61" s="48"/>
      <c r="G61" s="48"/>
      <c r="H61" s="48"/>
      <c r="I61" s="48"/>
      <c r="J61" s="48"/>
      <c r="K61" s="48"/>
      <c r="L61" s="48"/>
    </row>
    <row r="62" spans="1:16" ht="12.75" customHeight="1" x14ac:dyDescent="0.3">
      <c r="B62" s="8" t="s">
        <v>9</v>
      </c>
      <c r="C62" s="111"/>
      <c r="D62" s="112"/>
      <c r="E62" s="112"/>
      <c r="F62" s="112"/>
      <c r="G62" s="112"/>
      <c r="H62" s="112"/>
      <c r="I62" s="112"/>
      <c r="J62" s="112"/>
      <c r="K62" s="14"/>
      <c r="L62" s="14"/>
      <c r="M62" s="3"/>
    </row>
    <row r="63" spans="1:16" ht="16.5" customHeight="1" x14ac:dyDescent="0.35">
      <c r="A63" s="22"/>
      <c r="B63" s="102" t="s">
        <v>64</v>
      </c>
      <c r="C63" s="103"/>
      <c r="D63" s="103"/>
      <c r="E63" s="103"/>
      <c r="F63" s="103"/>
      <c r="G63" s="103"/>
      <c r="H63" s="103"/>
      <c r="I63" s="103"/>
      <c r="J63" s="103"/>
      <c r="K63" s="103"/>
      <c r="L63" s="103"/>
    </row>
    <row r="64" spans="1:16" ht="14.15" customHeight="1" x14ac:dyDescent="0.3">
      <c r="B64" s="98" t="s">
        <v>65</v>
      </c>
      <c r="C64" s="99"/>
      <c r="D64" s="100"/>
      <c r="E64" s="97"/>
      <c r="F64" s="96"/>
      <c r="G64" s="96"/>
      <c r="H64" s="96"/>
      <c r="I64" s="96"/>
      <c r="J64" s="96"/>
      <c r="K64" s="96"/>
      <c r="L64" s="96"/>
    </row>
    <row r="65" spans="2:12" ht="16" customHeight="1" x14ac:dyDescent="0.3">
      <c r="B65" s="29" t="s">
        <v>20</v>
      </c>
      <c r="C65" s="30"/>
      <c r="D65" s="30"/>
      <c r="E65" s="30"/>
      <c r="F65" s="31"/>
      <c r="G65" s="31"/>
      <c r="H65" s="31"/>
      <c r="I65" s="31"/>
      <c r="J65" s="31"/>
      <c r="K65" s="31"/>
      <c r="L65" s="31"/>
    </row>
    <row r="66" spans="2:12" ht="15" customHeight="1" x14ac:dyDescent="0.35">
      <c r="B66" s="20"/>
      <c r="C66" s="28" t="s">
        <v>19</v>
      </c>
      <c r="D66" s="28"/>
      <c r="E66" s="28"/>
      <c r="F66" s="20"/>
      <c r="G66" s="20"/>
      <c r="H66" s="20"/>
      <c r="I66" s="20"/>
      <c r="J66" s="20"/>
      <c r="K66" s="20"/>
      <c r="L66" s="20"/>
    </row>
    <row r="90" spans="11:11" s="17" customFormat="1" x14ac:dyDescent="0.25"/>
    <row r="91" spans="11:11" s="17" customFormat="1" x14ac:dyDescent="0.25">
      <c r="K91" s="18"/>
    </row>
  </sheetData>
  <mergeCells count="37">
    <mergeCell ref="B2:L2"/>
    <mergeCell ref="B4:L4"/>
    <mergeCell ref="C62:J62"/>
    <mergeCell ref="C40:J40"/>
    <mergeCell ref="C41:J41"/>
    <mergeCell ref="C42:J42"/>
    <mergeCell ref="C43:J43"/>
    <mergeCell ref="C23:J23"/>
    <mergeCell ref="B54:C54"/>
    <mergeCell ref="B3:L3"/>
    <mergeCell ref="C9:J9"/>
    <mergeCell ref="C10:J10"/>
    <mergeCell ref="C6:J6"/>
    <mergeCell ref="C7:J7"/>
    <mergeCell ref="C8:J8"/>
    <mergeCell ref="C11:J11"/>
    <mergeCell ref="C20:J20"/>
    <mergeCell ref="C21:J21"/>
    <mergeCell ref="B30:L37"/>
    <mergeCell ref="B53:C53"/>
    <mergeCell ref="C15:J15"/>
    <mergeCell ref="B52:C52"/>
    <mergeCell ref="C16:J16"/>
    <mergeCell ref="C17:J17"/>
    <mergeCell ref="C18:J18"/>
    <mergeCell ref="B51:C51"/>
    <mergeCell ref="B50:C50"/>
    <mergeCell ref="C45:L45"/>
    <mergeCell ref="B49:C49"/>
    <mergeCell ref="C25:J25"/>
    <mergeCell ref="C26:J26"/>
    <mergeCell ref="E48:F48"/>
    <mergeCell ref="B63:L63"/>
    <mergeCell ref="B55:C55"/>
    <mergeCell ref="B56:C56"/>
    <mergeCell ref="B48:C48"/>
    <mergeCell ref="D60:L60"/>
  </mergeCells>
  <phoneticPr fontId="9" type="noConversion"/>
  <conditionalFormatting sqref="G50:H51">
    <cfRule type="cellIs" dxfId="4" priority="7" stopIfTrue="1" operator="greaterThan">
      <formula>0</formula>
    </cfRule>
  </conditionalFormatting>
  <conditionalFormatting sqref="G50:G51">
    <cfRule type="expression" dxfId="3" priority="4">
      <formula>$J$13="X"</formula>
    </cfRule>
  </conditionalFormatting>
  <conditionalFormatting sqref="E50:E51">
    <cfRule type="expression" dxfId="2" priority="3">
      <formula>$J$13="X"</formula>
    </cfRule>
  </conditionalFormatting>
  <conditionalFormatting sqref="G55">
    <cfRule type="expression" dxfId="1" priority="2">
      <formula>$J$13="X"</formula>
    </cfRule>
  </conditionalFormatting>
  <conditionalFormatting sqref="G57">
    <cfRule type="expression" dxfId="0" priority="1">
      <formula>$J$13="X"</formula>
    </cfRule>
  </conditionalFormatting>
  <dataValidations count="1">
    <dataValidation type="list" allowBlank="1" showInputMessage="1" showErrorMessage="1" sqref="D50:D51">
      <formula1>Enhet</formula1>
    </dataValidation>
  </dataValidations>
  <hyperlinks>
    <hyperlink ref="B65" r:id="rId1" display="oyvin.sather@ntnu.no"/>
    <hyperlink ref="C66" r:id="rId2"/>
    <hyperlink ref="M60" r:id="rId3"/>
  </hyperlinks>
  <printOptions horizontalCentered="1" verticalCentered="1"/>
  <pageMargins left="0.7" right="0.7" top="0.75" bottom="0.75" header="0.3" footer="0.3"/>
  <pageSetup paperSize="9" scale="55" orientation="portrait" r:id="rId4"/>
  <headerFooter alignWithMargins="0">
    <oddHeader>&amp;Rv4_Jan-2017</oddHead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"/>
  <sheetViews>
    <sheetView workbookViewId="0">
      <selection activeCell="E9" sqref="E9"/>
    </sheetView>
  </sheetViews>
  <sheetFormatPr baseColWidth="10" defaultColWidth="8.81640625" defaultRowHeight="12.5" x14ac:dyDescent="0.25"/>
  <cols>
    <col min="1" max="1" width="19" customWidth="1"/>
    <col min="2" max="2" width="7.54296875" customWidth="1"/>
    <col min="3" max="3" width="9.1796875" customWidth="1"/>
    <col min="5" max="5" width="13.453125" customWidth="1"/>
    <col min="6" max="6" width="11.453125" customWidth="1"/>
    <col min="7" max="7" width="10.453125" bestFit="1" customWidth="1"/>
  </cols>
  <sheetData>
    <row r="2" spans="1:11" ht="25" x14ac:dyDescent="0.25">
      <c r="B2" s="7" t="s">
        <v>46</v>
      </c>
      <c r="C2" s="7" t="s">
        <v>47</v>
      </c>
      <c r="D2" t="s">
        <v>44</v>
      </c>
      <c r="E2" s="53" t="s">
        <v>57</v>
      </c>
      <c r="F2" s="7" t="s">
        <v>55</v>
      </c>
      <c r="G2" s="7" t="s">
        <v>56</v>
      </c>
      <c r="I2" s="7" t="s">
        <v>54</v>
      </c>
    </row>
    <row r="3" spans="1:11" x14ac:dyDescent="0.25">
      <c r="A3" t="s">
        <v>42</v>
      </c>
      <c r="B3" s="49">
        <v>639</v>
      </c>
      <c r="C3" s="49">
        <f>B3*37.5</f>
        <v>23962.5</v>
      </c>
      <c r="D3" s="49">
        <f>B3*(1628/12)</f>
        <v>86691</v>
      </c>
      <c r="E3" s="49" t="e">
        <f>IF(Søknad!E50&gt;0,HLOOKUP(Søknad!D50,Oppslag!$B$2:$D$4,2,FALSE)*Søknad!E50,0)*VLOOKUP(YEAR(Søknad!$H$12),Oppslag!$C$14:$E$17,3,FALSE)</f>
        <v>#N/A</v>
      </c>
      <c r="F3" s="49" t="e">
        <f>E3*(1-(267/$B3))</f>
        <v>#N/A</v>
      </c>
      <c r="G3" s="49" t="e">
        <f>E3</f>
        <v>#N/A</v>
      </c>
      <c r="I3" s="54">
        <f>267/(B3-267)</f>
        <v>0.717741935483871</v>
      </c>
    </row>
    <row r="4" spans="1:11" x14ac:dyDescent="0.25">
      <c r="A4" t="s">
        <v>43</v>
      </c>
      <c r="B4" s="49">
        <v>690</v>
      </c>
      <c r="C4" s="49">
        <f>B4*37.5</f>
        <v>25875</v>
      </c>
      <c r="D4" s="49">
        <f>B4*(1628/12)</f>
        <v>93610</v>
      </c>
      <c r="E4" s="49" t="e">
        <f>IF(Søknad!E51&gt;0,HLOOKUP(Søknad!D51,Oppslag!$B$2:$D$4,3,FALSE)*Søknad!E51,0)*VLOOKUP(YEAR(Søknad!$H$12),Oppslag!$C$14:$E$17,3,FALSE)</f>
        <v>#N/A</v>
      </c>
      <c r="F4" s="49" t="e">
        <f>E4*(1-(267/$B4))</f>
        <v>#N/A</v>
      </c>
      <c r="G4" s="49" t="e">
        <f>E4</f>
        <v>#N/A</v>
      </c>
      <c r="I4" s="54">
        <f>267/(B4-267)</f>
        <v>0.63120567375886527</v>
      </c>
    </row>
    <row r="5" spans="1:11" x14ac:dyDescent="0.25">
      <c r="E5" t="e">
        <f>SUM(E3:E4)</f>
        <v>#N/A</v>
      </c>
      <c r="F5" s="49" t="e">
        <f t="shared" ref="F5:G5" si="0">SUM(F3:F4)</f>
        <v>#N/A</v>
      </c>
      <c r="G5" s="49" t="e">
        <f t="shared" si="0"/>
        <v>#N/A</v>
      </c>
    </row>
    <row r="6" spans="1:11" x14ac:dyDescent="0.25">
      <c r="F6" s="49"/>
      <c r="G6" s="49"/>
    </row>
    <row r="7" spans="1:11" x14ac:dyDescent="0.25">
      <c r="F7" s="49"/>
      <c r="G7" s="49"/>
    </row>
    <row r="8" spans="1:11" ht="25" x14ac:dyDescent="0.25">
      <c r="E8" s="53" t="s">
        <v>58</v>
      </c>
      <c r="F8" s="63" t="s">
        <v>55</v>
      </c>
      <c r="G8" s="63" t="s">
        <v>56</v>
      </c>
    </row>
    <row r="9" spans="1:11" x14ac:dyDescent="0.25">
      <c r="E9" s="49" t="e">
        <f>IF(Søknad!F50&gt;0,HLOOKUP(Søknad!D50,Oppslag!$B$2:$D$4,2,FALSE)*Søknad!F50,0)*VLOOKUP(YEAR(Søknad!$J$12),Oppslag!$C$14:$E$17,3,FALSE)</f>
        <v>#N/A</v>
      </c>
      <c r="F9" s="49" t="e">
        <f>E9*(1-(255/$B3))</f>
        <v>#N/A</v>
      </c>
      <c r="G9" s="49" t="e">
        <f>E9</f>
        <v>#N/A</v>
      </c>
    </row>
    <row r="10" spans="1:11" x14ac:dyDescent="0.25">
      <c r="E10" s="49" t="e">
        <f>IF(Søknad!F51&gt;0,HLOOKUP(Søknad!D51,Oppslag!$B$2:$D$4,3,FALSE)*Søknad!F51,0)*VLOOKUP(YEAR(Søknad!$J$12),Oppslag!$C$14:$E$17,3,FALSE)</f>
        <v>#N/A</v>
      </c>
      <c r="F10" s="49" t="e">
        <f>E10*(1-(255/$B4))</f>
        <v>#N/A</v>
      </c>
      <c r="G10" s="49" t="e">
        <f t="shared" ref="G10" si="1">E10</f>
        <v>#N/A</v>
      </c>
    </row>
    <row r="11" spans="1:11" x14ac:dyDescent="0.25">
      <c r="E11" s="49" t="e">
        <f>SUM(E9:E10)</f>
        <v>#N/A</v>
      </c>
      <c r="F11" s="49" t="e">
        <f t="shared" ref="F11:G11" si="2">SUM(F9:F10)</f>
        <v>#N/A</v>
      </c>
      <c r="G11" s="49" t="e">
        <f t="shared" si="2"/>
        <v>#N/A</v>
      </c>
      <c r="K11">
        <f>616*20</f>
        <v>12320</v>
      </c>
    </row>
    <row r="12" spans="1:11" x14ac:dyDescent="0.25">
      <c r="K12">
        <f>(616-255)*20</f>
        <v>7220</v>
      </c>
    </row>
    <row r="13" spans="1:11" x14ac:dyDescent="0.25">
      <c r="K13">
        <f>255*20</f>
        <v>5100</v>
      </c>
    </row>
    <row r="14" spans="1:11" x14ac:dyDescent="0.25">
      <c r="A14" s="51" t="s">
        <v>45</v>
      </c>
      <c r="C14" s="50" t="s">
        <v>49</v>
      </c>
      <c r="D14" s="51" t="s">
        <v>50</v>
      </c>
      <c r="E14" s="62" t="s">
        <v>59</v>
      </c>
    </row>
    <row r="15" spans="1:11" x14ac:dyDescent="0.25">
      <c r="A15" t="s">
        <v>46</v>
      </c>
      <c r="C15">
        <v>2017</v>
      </c>
      <c r="D15" s="7" t="s">
        <v>26</v>
      </c>
      <c r="E15" s="52">
        <v>1</v>
      </c>
    </row>
    <row r="16" spans="1:11" x14ac:dyDescent="0.25">
      <c r="A16" t="s">
        <v>47</v>
      </c>
      <c r="C16">
        <v>2018</v>
      </c>
      <c r="D16" s="7" t="s">
        <v>27</v>
      </c>
      <c r="E16" s="52">
        <f>C23</f>
        <v>1.02</v>
      </c>
    </row>
    <row r="17" spans="1:5" x14ac:dyDescent="0.25">
      <c r="A17" t="s">
        <v>44</v>
      </c>
      <c r="C17">
        <v>2019</v>
      </c>
      <c r="E17" s="52">
        <f>E16*(1+C22)</f>
        <v>1.0404</v>
      </c>
    </row>
    <row r="22" spans="1:5" x14ac:dyDescent="0.25">
      <c r="A22" s="7" t="s">
        <v>53</v>
      </c>
      <c r="C22" s="52">
        <v>0.02</v>
      </c>
    </row>
    <row r="23" spans="1:5" x14ac:dyDescent="0.25">
      <c r="C23" s="52">
        <f>1+C22</f>
        <v>1.02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"/>
  <sheetViews>
    <sheetView workbookViewId="0">
      <selection activeCell="H44" sqref="H44"/>
    </sheetView>
  </sheetViews>
  <sheetFormatPr baseColWidth="10" defaultColWidth="8.81640625" defaultRowHeight="12.5" x14ac:dyDescent="0.25"/>
  <cols>
    <col min="1" max="256" width="11.453125" customWidth="1"/>
  </cols>
  <sheetData/>
  <phoneticPr fontId="9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F58CAB49E9934FB27D8E7911770A73" ma:contentTypeVersion="0" ma:contentTypeDescription="Create a new document." ma:contentTypeScope="" ma:versionID="7fcca16aaafe7d1b1494be3aca26f78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8CBB8F-EFF0-4907-8D34-3E8BBE7612C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03693B4-799C-4515-97B2-D6AF141191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630B8A-3E55-425B-958C-8DB4EE58B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3</vt:i4>
      </vt:variant>
    </vt:vector>
  </HeadingPairs>
  <TitlesOfParts>
    <vt:vector size="6" baseType="lpstr">
      <vt:lpstr>Søknad</vt:lpstr>
      <vt:lpstr>Oppslag</vt:lpstr>
      <vt:lpstr>Kladd</vt:lpstr>
      <vt:lpstr>Enhet</vt:lpstr>
      <vt:lpstr>Trinn</vt:lpstr>
      <vt:lpstr>År</vt:lpstr>
    </vt:vector>
  </TitlesOfParts>
  <Company>SINTEF-gruppen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Reidar Buvik</dc:creator>
  <cp:lastModifiedBy>Øyvin Sæther</cp:lastModifiedBy>
  <cp:lastPrinted>2015-09-21T07:30:17Z</cp:lastPrinted>
  <dcterms:created xsi:type="dcterms:W3CDTF">2009-05-28T07:27:28Z</dcterms:created>
  <dcterms:modified xsi:type="dcterms:W3CDTF">2017-06-13T08:32:07Z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0x01010060F58CAB49E9934FB27D8E7911770A73</vt:lpwstr>
  </property>
</Properties>
</file>