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tables/table24.xml" ContentType="application/vnd.openxmlformats-officedocument.spreadsheetml.table+xml"/>
  <Override PartName="/xl/tables/table25.xml" ContentType="application/vnd.openxmlformats-officedocument.spreadsheetml.table+xml"/>
  <Override PartName="/xl/tables/table26.xml" ContentType="application/vnd.openxmlformats-officedocument.spreadsheetml.table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624"/>
  <workbookPr codeName="ThisWorkbook"/>
  <mc:AlternateContent xmlns:mc="http://schemas.openxmlformats.org/markup-compatibility/2006">
    <mc:Choice Requires="x15">
      <x15ac:absPath xmlns:x15ac="http://schemas.microsoft.com/office/spreadsheetml/2010/11/ac" url="https://studntnu.sharepoint.com/sites/TeamSite/2619/ROS arkiv/_ROS Templates/"/>
    </mc:Choice>
  </mc:AlternateContent>
  <xr:revisionPtr revIDLastSave="15" documentId="8_{6BA5EF90-CA27-44B9-BFF3-A888B5E996BD}" xr6:coauthVersionLast="45" xr6:coauthVersionMax="45" xr10:uidLastSave="{86E39A7E-D1CE-435D-93B7-7E94BF1DA7B0}"/>
  <bookViews>
    <workbookView xWindow="12480" yWindow="1530" windowWidth="28770" windowHeight="16170" activeTab="5" xr2:uid="{00000000-000D-0000-FFFF-FFFF00000000}"/>
  </bookViews>
  <sheets>
    <sheet name="Systembeskrivelse" sheetId="7" r:id="rId1"/>
    <sheet name="Verdivurdering" sheetId="2" r:id="rId2"/>
    <sheet name="Trusselvurdering" sheetId="3" r:id="rId3"/>
    <sheet name="Sikkerhetsmekanismer" sheetId="5" state="hidden" r:id="rId4"/>
    <sheet name="Sårbarhetsvurdering" sheetId="4" state="hidden" r:id="rId5"/>
    <sheet name="ROS" sheetId="1" r:id="rId6"/>
    <sheet name="Tiltaksplan" sheetId="6" r:id="rId7"/>
    <sheet name="Risikomatrise og tabeller" sheetId="11" r:id="rId8"/>
    <sheet name="Kategorier" sheetId="12" state="hidden" r:id="rId9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O2" i="1" l="1"/>
  <c r="H2" i="6" l="1"/>
  <c r="A2" i="6"/>
  <c r="A3" i="6"/>
  <c r="A4" i="6"/>
  <c r="A5" i="6"/>
  <c r="A6" i="6"/>
  <c r="A7" i="6"/>
  <c r="A8" i="6"/>
  <c r="A9" i="6"/>
  <c r="A10" i="6"/>
  <c r="A11" i="6"/>
  <c r="A12" i="6"/>
  <c r="A13" i="6"/>
  <c r="A14" i="6"/>
  <c r="A15" i="6"/>
  <c r="A16" i="6"/>
  <c r="A17" i="6"/>
  <c r="A18" i="6"/>
  <c r="A19" i="6"/>
  <c r="A20" i="6"/>
  <c r="A21" i="6"/>
  <c r="A22" i="6"/>
  <c r="A23" i="6"/>
  <c r="A24" i="6"/>
  <c r="A25" i="6"/>
  <c r="A26" i="6"/>
  <c r="A27" i="6"/>
  <c r="A28" i="6"/>
  <c r="A29" i="6"/>
  <c r="A30" i="6"/>
  <c r="A31" i="6"/>
  <c r="A32" i="6"/>
  <c r="A33" i="6"/>
  <c r="A34" i="6"/>
  <c r="A35" i="6"/>
  <c r="A36" i="6"/>
  <c r="A37" i="6"/>
  <c r="A38" i="6"/>
  <c r="A39" i="6"/>
  <c r="A40" i="6"/>
  <c r="A41" i="6"/>
  <c r="A42" i="6"/>
  <c r="A43" i="6"/>
  <c r="A44" i="6"/>
  <c r="A45" i="6"/>
  <c r="A46" i="6"/>
  <c r="A47" i="6"/>
  <c r="A48" i="6"/>
  <c r="A49" i="6"/>
  <c r="A50" i="6"/>
  <c r="A51" i="6"/>
  <c r="A52" i="6"/>
  <c r="A53" i="6"/>
  <c r="A54" i="6"/>
  <c r="A55" i="6"/>
  <c r="A56" i="6"/>
  <c r="B2" i="6"/>
  <c r="B3" i="6"/>
  <c r="B4" i="6"/>
  <c r="B5" i="6"/>
  <c r="B6" i="6"/>
  <c r="B7" i="6"/>
  <c r="B8" i="6"/>
  <c r="B9" i="6"/>
  <c r="B10" i="6"/>
  <c r="B11" i="6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B41" i="6"/>
  <c r="B42" i="6"/>
  <c r="B43" i="6"/>
  <c r="B44" i="6"/>
  <c r="B45" i="6"/>
  <c r="B46" i="6"/>
  <c r="B47" i="6"/>
  <c r="B48" i="6"/>
  <c r="B49" i="6"/>
  <c r="B50" i="6"/>
  <c r="B51" i="6"/>
  <c r="B52" i="6"/>
  <c r="B53" i="6"/>
  <c r="B54" i="6"/>
  <c r="B55" i="6"/>
  <c r="B56" i="6"/>
  <c r="O3" i="1" l="1"/>
  <c r="H3" i="6" s="1"/>
  <c r="J3" i="6" s="1"/>
  <c r="O4" i="1"/>
  <c r="O5" i="1"/>
  <c r="H5" i="6" s="1"/>
  <c r="O6" i="1"/>
  <c r="H6" i="6" s="1"/>
  <c r="O7" i="1"/>
  <c r="H7" i="6" s="1"/>
  <c r="O8" i="1"/>
  <c r="H8" i="6" s="1"/>
  <c r="O9" i="1"/>
  <c r="H9" i="6" s="1"/>
  <c r="O10" i="1"/>
  <c r="H10" i="6" s="1"/>
  <c r="O11" i="1"/>
  <c r="H11" i="6" s="1"/>
  <c r="O12" i="1"/>
  <c r="H12" i="6" s="1"/>
  <c r="O13" i="1"/>
  <c r="H13" i="6" s="1"/>
  <c r="O14" i="1"/>
  <c r="H14" i="6" s="1"/>
  <c r="O15" i="1"/>
  <c r="H15" i="6" s="1"/>
  <c r="O16" i="1"/>
  <c r="H16" i="6" s="1"/>
  <c r="O17" i="1"/>
  <c r="H17" i="6" s="1"/>
  <c r="O18" i="1"/>
  <c r="H18" i="6" s="1"/>
  <c r="O19" i="1"/>
  <c r="H19" i="6" s="1"/>
  <c r="O20" i="1"/>
  <c r="H20" i="6" s="1"/>
  <c r="O21" i="1"/>
  <c r="H21" i="6" s="1"/>
  <c r="O22" i="1"/>
  <c r="H22" i="6" s="1"/>
  <c r="O23" i="1"/>
  <c r="H23" i="6" s="1"/>
  <c r="O24" i="1"/>
  <c r="H24" i="6" s="1"/>
  <c r="O25" i="1"/>
  <c r="H25" i="6" s="1"/>
  <c r="O26" i="1"/>
  <c r="H26" i="6" s="1"/>
  <c r="O27" i="1"/>
  <c r="H27" i="6" s="1"/>
  <c r="O28" i="1"/>
  <c r="H28" i="6" s="1"/>
  <c r="O29" i="1"/>
  <c r="H29" i="6" s="1"/>
  <c r="O30" i="1"/>
  <c r="H30" i="6" s="1"/>
  <c r="O31" i="1"/>
  <c r="H31" i="6" s="1"/>
  <c r="O32" i="1"/>
  <c r="H32" i="6" s="1"/>
  <c r="O33" i="1"/>
  <c r="H33" i="6" s="1"/>
  <c r="O34" i="1"/>
  <c r="H34" i="6" s="1"/>
  <c r="O35" i="1"/>
  <c r="H35" i="6" s="1"/>
  <c r="O36" i="1"/>
  <c r="H36" i="6" s="1"/>
  <c r="O37" i="1"/>
  <c r="H37" i="6" s="1"/>
  <c r="O38" i="1"/>
  <c r="H38" i="6" s="1"/>
  <c r="O39" i="1"/>
  <c r="H39" i="6" s="1"/>
  <c r="O40" i="1"/>
  <c r="H40" i="6" s="1"/>
  <c r="O41" i="1"/>
  <c r="H41" i="6" s="1"/>
  <c r="O42" i="1"/>
  <c r="H42" i="6" s="1"/>
  <c r="O43" i="1"/>
  <c r="H43" i="6" s="1"/>
  <c r="O44" i="1"/>
  <c r="H44" i="6" s="1"/>
  <c r="O45" i="1"/>
  <c r="H45" i="6" s="1"/>
  <c r="O46" i="1"/>
  <c r="H46" i="6" s="1"/>
  <c r="O47" i="1"/>
  <c r="H47" i="6" s="1"/>
  <c r="O48" i="1"/>
  <c r="H48" i="6" s="1"/>
  <c r="O49" i="1"/>
  <c r="H49" i="6" s="1"/>
  <c r="O50" i="1"/>
  <c r="H50" i="6" s="1"/>
  <c r="O60" i="1"/>
  <c r="R60" i="1" s="1"/>
  <c r="O59" i="1"/>
  <c r="R59" i="1" s="1"/>
  <c r="O58" i="1"/>
  <c r="R58" i="1" s="1"/>
  <c r="O57" i="1"/>
  <c r="R57" i="1" s="1"/>
  <c r="O56" i="1"/>
  <c r="H56" i="6" s="1"/>
  <c r="O55" i="1"/>
  <c r="H55" i="6" s="1"/>
  <c r="O54" i="1"/>
  <c r="H54" i="6" s="1"/>
  <c r="O53" i="1"/>
  <c r="H53" i="6" s="1"/>
  <c r="O52" i="1"/>
  <c r="H52" i="6" s="1"/>
  <c r="O51" i="1"/>
  <c r="H51" i="6" s="1"/>
  <c r="J56" i="6"/>
  <c r="J55" i="6"/>
  <c r="J54" i="6"/>
  <c r="J53" i="6"/>
  <c r="J52" i="6"/>
  <c r="J51" i="6"/>
  <c r="J50" i="6"/>
  <c r="J49" i="6"/>
  <c r="J48" i="6"/>
  <c r="J47" i="6"/>
  <c r="J46" i="6"/>
  <c r="J45" i="6"/>
  <c r="J44" i="6"/>
  <c r="J43" i="6"/>
  <c r="J42" i="6"/>
  <c r="J41" i="6"/>
  <c r="J40" i="6"/>
  <c r="J39" i="6"/>
  <c r="J38" i="6"/>
  <c r="J37" i="6"/>
  <c r="J36" i="6"/>
  <c r="J35" i="6"/>
  <c r="J34" i="6"/>
  <c r="J33" i="6"/>
  <c r="J32" i="6"/>
  <c r="J31" i="6"/>
  <c r="J30" i="6"/>
  <c r="J29" i="6"/>
  <c r="J28" i="6"/>
  <c r="J27" i="6"/>
  <c r="J26" i="6"/>
  <c r="J25" i="6"/>
  <c r="J24" i="6"/>
  <c r="J23" i="6"/>
  <c r="J22" i="6"/>
  <c r="J21" i="6"/>
  <c r="J20" i="6"/>
  <c r="J19" i="6"/>
  <c r="J18" i="6"/>
  <c r="J17" i="6"/>
  <c r="J16" i="6"/>
  <c r="J15" i="6"/>
  <c r="J14" i="6"/>
  <c r="J13" i="6"/>
  <c r="J12" i="6"/>
  <c r="J11" i="6"/>
  <c r="J10" i="6"/>
  <c r="J9" i="6"/>
  <c r="J8" i="6"/>
  <c r="J7" i="6"/>
  <c r="J6" i="6"/>
  <c r="J5" i="6"/>
  <c r="J2" i="6"/>
  <c r="R4" i="1" l="1"/>
  <c r="C4" i="6" s="1"/>
  <c r="H4" i="6"/>
  <c r="J4" i="6" s="1"/>
  <c r="R44" i="1"/>
  <c r="C44" i="6" s="1"/>
  <c r="R36" i="1"/>
  <c r="C36" i="6" s="1"/>
  <c r="R28" i="1"/>
  <c r="C28" i="6" s="1"/>
  <c r="R20" i="1"/>
  <c r="C20" i="6" s="1"/>
  <c r="R12" i="1"/>
  <c r="C12" i="6" s="1"/>
  <c r="R52" i="1"/>
  <c r="C52" i="6" s="1"/>
  <c r="R56" i="1"/>
  <c r="C56" i="6" s="1"/>
  <c r="R47" i="1"/>
  <c r="C47" i="6" s="1"/>
  <c r="R43" i="1"/>
  <c r="C43" i="6" s="1"/>
  <c r="R39" i="1"/>
  <c r="C39" i="6" s="1"/>
  <c r="R35" i="1"/>
  <c r="C35" i="6" s="1"/>
  <c r="R31" i="1"/>
  <c r="C31" i="6" s="1"/>
  <c r="R27" i="1"/>
  <c r="C27" i="6" s="1"/>
  <c r="R23" i="1"/>
  <c r="C23" i="6" s="1"/>
  <c r="R19" i="1"/>
  <c r="C19" i="6" s="1"/>
  <c r="R15" i="1"/>
  <c r="C15" i="6" s="1"/>
  <c r="R11" i="1"/>
  <c r="C11" i="6" s="1"/>
  <c r="R7" i="1"/>
  <c r="C7" i="6" s="1"/>
  <c r="R51" i="1"/>
  <c r="C51" i="6" s="1"/>
  <c r="R48" i="1"/>
  <c r="C48" i="6" s="1"/>
  <c r="R40" i="1"/>
  <c r="C40" i="6" s="1"/>
  <c r="R32" i="1"/>
  <c r="C32" i="6" s="1"/>
  <c r="R24" i="1"/>
  <c r="C24" i="6" s="1"/>
  <c r="R16" i="1"/>
  <c r="C16" i="6" s="1"/>
  <c r="R8" i="1"/>
  <c r="C8" i="6" s="1"/>
  <c r="R53" i="1"/>
  <c r="C53" i="6" s="1"/>
  <c r="R50" i="1"/>
  <c r="C50" i="6" s="1"/>
  <c r="R46" i="1"/>
  <c r="C46" i="6" s="1"/>
  <c r="R42" i="1"/>
  <c r="C42" i="6" s="1"/>
  <c r="R38" i="1"/>
  <c r="C38" i="6" s="1"/>
  <c r="R34" i="1"/>
  <c r="C34" i="6" s="1"/>
  <c r="R30" i="1"/>
  <c r="C30" i="6" s="1"/>
  <c r="R26" i="1"/>
  <c r="C26" i="6" s="1"/>
  <c r="R22" i="1"/>
  <c r="C22" i="6" s="1"/>
  <c r="R18" i="1"/>
  <c r="C18" i="6" s="1"/>
  <c r="R14" i="1"/>
  <c r="C14" i="6" s="1"/>
  <c r="R10" i="1"/>
  <c r="C10" i="6" s="1"/>
  <c r="R6" i="1"/>
  <c r="C6" i="6" s="1"/>
  <c r="R3" i="1"/>
  <c r="C3" i="6" s="1"/>
  <c r="R55" i="1"/>
  <c r="C55" i="6" s="1"/>
  <c r="R54" i="1"/>
  <c r="C54" i="6" s="1"/>
  <c r="R49" i="1"/>
  <c r="C49" i="6" s="1"/>
  <c r="R45" i="1"/>
  <c r="C45" i="6" s="1"/>
  <c r="R41" i="1"/>
  <c r="C41" i="6" s="1"/>
  <c r="R37" i="1"/>
  <c r="C37" i="6" s="1"/>
  <c r="R33" i="1"/>
  <c r="C33" i="6" s="1"/>
  <c r="R29" i="1"/>
  <c r="C29" i="6" s="1"/>
  <c r="R25" i="1"/>
  <c r="C25" i="6" s="1"/>
  <c r="R21" i="1"/>
  <c r="C21" i="6" s="1"/>
  <c r="R17" i="1"/>
  <c r="C17" i="6" s="1"/>
  <c r="R13" i="1"/>
  <c r="C13" i="6" s="1"/>
  <c r="R9" i="1"/>
  <c r="C9" i="6" s="1"/>
  <c r="R5" i="1"/>
  <c r="C5" i="6" s="1"/>
  <c r="R2" i="1"/>
  <c r="C2" i="6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tc={543D2111-DAD4-415D-BD53-CA873EB2661F}</author>
  </authors>
  <commentList>
    <comment ref="H1" authorId="0" shapeId="0" xr:uid="{543D2111-DAD4-415D-BD53-CA873EB2661F}">
      <text>
        <t>[Threaded comment]
Your version of Excel allows you to read this threaded comment; however, any edits to it will get removed if the file is opened in a newer version of Excel. Learn more: https://go.microsoft.com/fwlink/?linkid=870924
Comment:
    Erstatt verdien med ny konsekvensverdi desrom tiltaket også reduserer konsekvens.</t>
      </text>
    </comment>
  </commentList>
</comments>
</file>

<file path=xl/sharedStrings.xml><?xml version="1.0" encoding="utf-8"?>
<sst xmlns="http://schemas.openxmlformats.org/spreadsheetml/2006/main" count="586" uniqueCount="496">
  <si>
    <t>Tjeneste/system</t>
  </si>
  <si>
    <t>Navn på Tjeneste/System/ Arbeidsprosess</t>
  </si>
  <si>
    <t>Dato for risikovurdering</t>
  </si>
  <si>
    <t>Systemeier (Risikoeier)</t>
  </si>
  <si>
    <t>Virksomhetsområde</t>
  </si>
  <si>
    <t>Prosess</t>
  </si>
  <si>
    <t>Virksomhetsfunksjon</t>
  </si>
  <si>
    <r>
      <t xml:space="preserve">Status </t>
    </r>
    <r>
      <rPr>
        <sz val="11"/>
        <color theme="1"/>
        <rFont val="Calibri"/>
        <family val="2"/>
        <scheme val="minor"/>
      </rPr>
      <t>(test, prod. m.m.)</t>
    </r>
  </si>
  <si>
    <t>Beskrivelse</t>
  </si>
  <si>
    <t>Utbredelse</t>
  </si>
  <si>
    <t>Antall brukere</t>
  </si>
  <si>
    <t>Driftes av</t>
  </si>
  <si>
    <t>Infrastruktur</t>
  </si>
  <si>
    <t>Plattform</t>
  </si>
  <si>
    <t>Deltagere</t>
  </si>
  <si>
    <t>Navn</t>
  </si>
  <si>
    <t>Rolle/funksjon</t>
  </si>
  <si>
    <t>Organgisasjon</t>
  </si>
  <si>
    <t>Primærverdier</t>
  </si>
  <si>
    <t>Verdibeskrivelse</t>
  </si>
  <si>
    <t>Lagringssted</t>
  </si>
  <si>
    <t>Verdieier</t>
  </si>
  <si>
    <t>Verdibruker</t>
  </si>
  <si>
    <t>Sensitivitet (Konfidensialitet)</t>
  </si>
  <si>
    <t>Integritet</t>
  </si>
  <si>
    <t>Tilgjengelighet</t>
  </si>
  <si>
    <t>Forskningsdata uten personoppl.</t>
  </si>
  <si>
    <t>Forskningsdata lagret i løsningen</t>
  </si>
  <si>
    <t>Fortrolig</t>
  </si>
  <si>
    <t>Forventet</t>
  </si>
  <si>
    <t>Umiddelbart</t>
  </si>
  <si>
    <t>Sekundærverdier</t>
  </si>
  <si>
    <t>Trussel</t>
  </si>
  <si>
    <t>Motivasjon</t>
  </si>
  <si>
    <t>Intensjon</t>
  </si>
  <si>
    <t>Angrepsmetode</t>
  </si>
  <si>
    <t>Hyppighet på virksomhetsnivå</t>
  </si>
  <si>
    <t>Hyppighet for systemet</t>
  </si>
  <si>
    <t>Tabellen er en felles trusselvurdering for Informasjonssikkerhet i NTNU. Benytt de som er relevante for vurderingen og eventuelt legg til de som ikke er dekket av klassifiseringene eller spesifikke for vurderingen.</t>
  </si>
  <si>
    <t>Brukere</t>
  </si>
  <si>
    <t>Uforsiktighet</t>
  </si>
  <si>
    <t>N/A</t>
  </si>
  <si>
    <t>Brukerfeil</t>
  </si>
  <si>
    <t>SVÆRT SANNSYNLIG</t>
  </si>
  <si>
    <t>Eksterne opportunister</t>
  </si>
  <si>
    <t>Prestisje, Økonomisk vinning</t>
  </si>
  <si>
    <t>Misbruk av sårbare ressurser</t>
  </si>
  <si>
    <t>Hackingverktøy, Injection angrep, phishing, scanning, DDoS</t>
  </si>
  <si>
    <t>Interne opportunister</t>
  </si>
  <si>
    <t>Nysgjerrighet, ego, uvitenhet</t>
  </si>
  <si>
    <t>Uautorisert tilgang, utilsiktete feil og unnlatelser</t>
  </si>
  <si>
    <t>Misbruk av rettigheter, hackingverktøy, scanning</t>
  </si>
  <si>
    <t>Kaotiske aktører</t>
  </si>
  <si>
    <t>Politisk</t>
  </si>
  <si>
    <t>Tjenestenekt, misbruk, sverting</t>
  </si>
  <si>
    <t>DDoS, Spear-phish, Webside hacking</t>
  </si>
  <si>
    <t>MINDRE SANNSYNLIG</t>
  </si>
  <si>
    <t>Konkurrenter</t>
  </si>
  <si>
    <t>Finansiell, teknologisk</t>
  </si>
  <si>
    <t>Spionasje, informasjonsuthenting, Uautorisert tilgang</t>
  </si>
  <si>
    <t>Kontotyveri og misbruk</t>
  </si>
  <si>
    <t>Naturkrefter</t>
  </si>
  <si>
    <t>Lokasjonsavhengig</t>
  </si>
  <si>
    <t>Organisert kriminalitet</t>
  </si>
  <si>
    <t>Økonomisk vinning</t>
  </si>
  <si>
    <t>Uautorisert tilgang, tjenestenekt, Tyveri, brukerkonti, Brostein</t>
  </si>
  <si>
    <t>Løsepengevirus, CEO fraud, Whaling, Phishing, Spam, Malware, Botnets, Rootkits, etc</t>
  </si>
  <si>
    <t>Statlig aktør (Sabotasje)</t>
  </si>
  <si>
    <t>Militært, Politisk</t>
  </si>
  <si>
    <t>Sabotasje, innflytelse, Uautorisert tilgang, brukerkonti, Brostein</t>
  </si>
  <si>
    <t>Spear-phishing, hacking, trojanere, skreddersydd malware etc.</t>
  </si>
  <si>
    <t>SANNSYNLIG</t>
  </si>
  <si>
    <t>Statlig aktør (Spionasje)</t>
  </si>
  <si>
    <t>Økonomisk, Militært, Teknologisk</t>
  </si>
  <si>
    <t>Spionasje, informasjonsuthenting, Uautorisert tilgang, tjenestenekt, Tyveri, brukerkonti, Brostein</t>
  </si>
  <si>
    <t>Systemfeil</t>
  </si>
  <si>
    <t>Systemavhengig</t>
  </si>
  <si>
    <t>Terrorist</t>
  </si>
  <si>
    <t>Sabotasje, Politisk</t>
  </si>
  <si>
    <t>Terror</t>
  </si>
  <si>
    <t>Ødeleggesle</t>
  </si>
  <si>
    <t>USANNSYNLIG</t>
  </si>
  <si>
    <t>Utro tjener</t>
  </si>
  <si>
    <t xml:space="preserve">Nag/Hevn, Økonomisk vinning, </t>
  </si>
  <si>
    <t>Sabotasje, tjenestebrudd, datalekkasjer</t>
  </si>
  <si>
    <t>Misbruk av rettigheter, fysisk ødeleggesle</t>
  </si>
  <si>
    <t>Sikkerhetskontroll</t>
  </si>
  <si>
    <t>Sikkerhetskontrollbeskrivelse</t>
  </si>
  <si>
    <t>Beskyttelsesmål (Verdi)</t>
  </si>
  <si>
    <t>Domene</t>
  </si>
  <si>
    <t>Klasse</t>
  </si>
  <si>
    <t>Kontrollstyrke</t>
  </si>
  <si>
    <t>Sårbarhet</t>
  </si>
  <si>
    <t>Sårbarhetsbeskrivelse</t>
  </si>
  <si>
    <t>Sårbare verdier</t>
  </si>
  <si>
    <t>Sårbar plattform</t>
  </si>
  <si>
    <t>R.ID</t>
  </si>
  <si>
    <t xml:space="preserve">Uønsket hendelse </t>
  </si>
  <si>
    <t>Konsekvens-beskrivelse</t>
  </si>
  <si>
    <t>Kompromittert Verdi</t>
  </si>
  <si>
    <t>Utførende Trussel</t>
  </si>
  <si>
    <t>Handling på verdi</t>
  </si>
  <si>
    <t>Brudd på</t>
  </si>
  <si>
    <t>Sikk.mekanismer Forhindre</t>
  </si>
  <si>
    <t>Sikk.mekanismer Gjenopprette/ Oppdage</t>
  </si>
  <si>
    <t>Økonomisk</t>
  </si>
  <si>
    <t>Personsikkerhet</t>
  </si>
  <si>
    <t>Omdømme</t>
  </si>
  <si>
    <t>Personvern</t>
  </si>
  <si>
    <t>Konsekvens</t>
  </si>
  <si>
    <t>Sannsynlighet</t>
  </si>
  <si>
    <t>Sannsynlighets-begrunnelse</t>
  </si>
  <si>
    <t>Risiko-estimat</t>
  </si>
  <si>
    <t>R.01</t>
  </si>
  <si>
    <t>Manglende vedlikehold og/eller patching av systemet fører til det blir kompromittert av ekstern angriper.</t>
  </si>
  <si>
    <t xml:space="preserve">Forskningsdata kommer på avveie. </t>
  </si>
  <si>
    <t>Tyveri</t>
  </si>
  <si>
    <t>Konfidensialitet</t>
  </si>
  <si>
    <t>- asdfalskdfjas
- sdafasdf</t>
  </si>
  <si>
    <t>R.02</t>
  </si>
  <si>
    <t>Svak kryptering eller krypteringsnøkkel fører til at data i løsningen blir kompromittert og blir tilgjengelig på internett.</t>
  </si>
  <si>
    <t>R.03</t>
  </si>
  <si>
    <t>Medarbeidere sender skjermingsverdige data med ukryptert epost som fører til at data kommer på avveie.</t>
  </si>
  <si>
    <t>R.04</t>
  </si>
  <si>
    <t>Kommunikasjonen mellom brukerutstyr og server blir avlyttet av en angriper.</t>
  </si>
  <si>
    <t>R.05</t>
  </si>
  <si>
    <t>Kommunikasjon mellom servere blir avlyttet av en angriper.</t>
  </si>
  <si>
    <t>R.06</t>
  </si>
  <si>
    <t>NTNU bukernavn og passord er på avveie og uvedkommende får tilgang til systemet.</t>
  </si>
  <si>
    <t>R.07</t>
  </si>
  <si>
    <t>NTNU admin brukernavn og passord kommer på avveie og uvedkommende får tilgang til systemet.</t>
  </si>
  <si>
    <t>R.08</t>
  </si>
  <si>
    <t>Løsepengevirus krypterer alle data i løsningen/prosjektet.</t>
  </si>
  <si>
    <t>R.09</t>
  </si>
  <si>
    <t>En ansatt med tilgang til systemet føler seg urettferdig behandlet og tar hevn på bedriften.</t>
  </si>
  <si>
    <t>R.10</t>
  </si>
  <si>
    <t>Dårlig sikrede IT Ressurser i systemet blir benyttet av hackere som springbrett/brostein for videre angrep.</t>
  </si>
  <si>
    <t>R.11</t>
  </si>
  <si>
    <t>IT Ressurser forvaltet i prosjektet/systemet blir benyttet av hackere til å grave etter kryptovaluta (eks. bitcoin, etherum, Dash).</t>
  </si>
  <si>
    <t>R.12</t>
  </si>
  <si>
    <t>IT ressurser i systemet/prosjektet er tilgjengelig for angripere på internett (via webservere, Remote desktop protocol eller annet).</t>
  </si>
  <si>
    <t>R.13</t>
  </si>
  <si>
    <t>Ansatte eller andre lagrer sensitive arbeidsdokumenter på dårlig sikrede private enheter, slik som mobiltelefoner, nettbrett og laptop.</t>
  </si>
  <si>
    <t>R.14</t>
  </si>
  <si>
    <t>Angripere tar kontroll over IT ressurser på grunn av svake sikkerhetsinstillinger og mangler sikkerhetsoppdatering.</t>
  </si>
  <si>
    <t>R.15</t>
  </si>
  <si>
    <t>IT ressurser er synlige på nett og kan rekrutteres av angripere i utgående tjenestenektangrep (Refleksive angrep).</t>
  </si>
  <si>
    <t>R.16</t>
  </si>
  <si>
    <t>Tjenesten eller deler av tjenesten blir utsatt for et tjenestenekt angrep.</t>
  </si>
  <si>
    <t>R.17</t>
  </si>
  <si>
    <t>Dårlig sikrede Internet of things-enheter blir koblet til nettverket og blir kompromittert av en angriper.</t>
  </si>
  <si>
    <t>R.18</t>
  </si>
  <si>
    <t>Forskningen som utføres eller data som blir håndtert er kontroversielle og fører til at prosjektet blir utsatt for målrettet sabotasje- eller svertingsforsøk via internett.</t>
  </si>
  <si>
    <t>R.19</t>
  </si>
  <si>
    <t>Området eller bygningen som huser servere og/eller kritiske systemer blir utsatt for fysisk skade fra naturlige årsaker (jordskjelv, brann, orkan, skred, eller lignende)</t>
  </si>
  <si>
    <t>R.20</t>
  </si>
  <si>
    <t>Potensielle feil i prosjektpapirer, ansettelsesprosess, sikkerhetsklarering, datainnsamling eller annet fører til at prosjektet utfører ulovlig forskning.</t>
  </si>
  <si>
    <t>R.21</t>
  </si>
  <si>
    <t>Systemer og nettverk blir infisert med dataorm som sprer seg internt og gjør de utilgjengelige.</t>
  </si>
  <si>
    <t>R.22</t>
  </si>
  <si>
    <t>Svak tilgangsstyring gjør at autentiserte brukere har urettmessig mye tilgang i systemet og kan lese av data de ikke burde ha tilgang til.</t>
  </si>
  <si>
    <t>R.23</t>
  </si>
  <si>
    <t>Dårlig kontroll på skriftlige kopier fører til at sensitiv dokumentasjon kommer på avveie.</t>
  </si>
  <si>
    <t>R.24</t>
  </si>
  <si>
    <t>Besøkende får urettmessig innsyn i informasjon som ligger åpent tilgjengelig på skjermer, skrivebord eller lignende.</t>
  </si>
  <si>
    <t>R.25</t>
  </si>
  <si>
    <t>Ansatte diskuterer sensitive anliggende i offentlig rom og blir overhørt av tredjepart.</t>
  </si>
  <si>
    <t>R.26</t>
  </si>
  <si>
    <t>Sesjonstiden etter innlogging varer for lenge og fører til at andre kan opp igjen sesjonen for å få utilrettmessig tilgang.</t>
  </si>
  <si>
    <t>R.27</t>
  </si>
  <si>
    <t>Data fra systemet/prosjektet blir ved en feil eller med overlegg gjort offentlig kjent.</t>
  </si>
  <si>
    <t>R.28</t>
  </si>
  <si>
    <t>Prosjektet/systemet bygges på komponenter produsert av en tredjepart, via disse komponentene opplever NTNU nettverksinnbrudd</t>
  </si>
  <si>
    <t>R.29</t>
  </si>
  <si>
    <t>Manglende oversikt over gjeldende lovverk fører til lovbrudd.</t>
  </si>
  <si>
    <t>R.30</t>
  </si>
  <si>
    <t>Brukere blir urettmessig utestengt fra systemet.</t>
  </si>
  <si>
    <t>R.31</t>
  </si>
  <si>
    <t>Data blir urettmessig slettet fra løsningen.</t>
  </si>
  <si>
    <t>R.32</t>
  </si>
  <si>
    <t>Opplysninger om personer med beskyttelsesbehov blir lastet opp i løsningen.</t>
  </si>
  <si>
    <t>R.33</t>
  </si>
  <si>
    <t>Dårlig grunnsikring på web-interface fører til sikkerhetsbrudd på hjemmesiden</t>
  </si>
  <si>
    <t>R.34</t>
  </si>
  <si>
    <t>Dårlig grunnsikring på web-siden gjør at angriper kan få tilgang til siden via injection.</t>
  </si>
  <si>
    <t>R.35</t>
  </si>
  <si>
    <t>Manglende logging fører til at man ikke finner årsaken til feilen. Enten det er systemfeil, menneskelig svik og/eller ondsinnet angrep.</t>
  </si>
  <si>
    <t>R.36</t>
  </si>
  <si>
    <t>Manglende dokumentasjon fører til lang feilrettingstid og at man bruker lang tid på å rekonstruere eller feiler i å få tjenesten opp igjen dersom man ikke lykkes med å restore fra backup.</t>
  </si>
  <si>
    <t>R.37</t>
  </si>
  <si>
    <t>Manglende rutiner for å administrere tilganger. (Eks gi og trekke tilbake tilganger)</t>
  </si>
  <si>
    <t>R.38</t>
  </si>
  <si>
    <t>Manglende kunnskap om eller rutiner fører til at ansatte med økonomisk ansvar og tilganger blir lurt av svindlere.</t>
  </si>
  <si>
    <t>R.39</t>
  </si>
  <si>
    <t>Media får tilgang til informasjonen som er lagret i systemet og lager nyhetsoppslag.</t>
  </si>
  <si>
    <t>R.40</t>
  </si>
  <si>
    <t>[GDPR] Ansvar og etteretlighet. Trenger vi en DPIA for løsningen?</t>
  </si>
  <si>
    <t>[Hvis det skal behandles personopplysninger]</t>
  </si>
  <si>
    <t>R.41</t>
  </si>
  <si>
    <t>[GDPR] Hvor lenge oppbevares personlige data i løsningen? Finnes det rutiner for sletting?</t>
  </si>
  <si>
    <t>R.42</t>
  </si>
  <si>
    <t>[GDPR] Blir det innhentet og lagret overflødige personopplysninger som ikke er i bruk i løsningen?</t>
  </si>
  <si>
    <t>R.43</t>
  </si>
  <si>
    <t>[GDPR] Blir persondata benyttet på en rettferdig måte overfor datasubjektet i løsningen?</t>
  </si>
  <si>
    <t>R.44</t>
  </si>
  <si>
    <t>[GDPR] Har datasubjektet gitt samtykke til at data lagres i løsningen?</t>
  </si>
  <si>
    <t>R.45</t>
  </si>
  <si>
    <t xml:space="preserve">[GDPR] Er det nødvendig å prosessere personopplysninger for å levere tjenesten til datasubjektet? </t>
  </si>
  <si>
    <t>R.46</t>
  </si>
  <si>
    <t>[GDPR] Er personopplysningene tilstrekkelig sikret mtp KIT og i mot ulovlig prosessering?</t>
  </si>
  <si>
    <t>R.47</t>
  </si>
  <si>
    <t>[GDPR] En elev ber om innsyn i data om seg selv.</t>
  </si>
  <si>
    <t>R.48</t>
  </si>
  <si>
    <t>R.49</t>
  </si>
  <si>
    <t>R.50</t>
  </si>
  <si>
    <t>R.51</t>
  </si>
  <si>
    <t>R.52</t>
  </si>
  <si>
    <t>R.53</t>
  </si>
  <si>
    <t>R.54</t>
  </si>
  <si>
    <t>R.55</t>
  </si>
  <si>
    <t>R.56</t>
  </si>
  <si>
    <t>R.57</t>
  </si>
  <si>
    <t>R.58</t>
  </si>
  <si>
    <t>R.59</t>
  </si>
  <si>
    <t>Risikobeskrivelse</t>
  </si>
  <si>
    <t>Nåværende risiko</t>
  </si>
  <si>
    <t>Tiltak</t>
  </si>
  <si>
    <t>Strategi</t>
  </si>
  <si>
    <t>Beskrivelse av tiltak</t>
  </si>
  <si>
    <t>Kostnad</t>
  </si>
  <si>
    <t>Konsekvens etter tiltak</t>
  </si>
  <si>
    <t>Sannsynlighet etter tiltak</t>
  </si>
  <si>
    <t>Estimert Restrisiko</t>
  </si>
  <si>
    <t>Risikoeier (Ansvar for oppfølging)</t>
  </si>
  <si>
    <t>Ansvarlig for 
implementering</t>
  </si>
  <si>
    <t>Tidsfrist</t>
  </si>
  <si>
    <t>Autorisasjons-mekanismer</t>
  </si>
  <si>
    <t>Redusere sannsynlighet</t>
  </si>
  <si>
    <t>Systemet mangler autorisasjons-mekanismer. Vil begrense tilgang til info i systemet.</t>
  </si>
  <si>
    <t>Lav</t>
  </si>
  <si>
    <t>Sverre Systemeier</t>
  </si>
  <si>
    <t>Inge Implemtering</t>
  </si>
  <si>
    <t>KONSEKVENS</t>
  </si>
  <si>
    <t>Minimum</t>
  </si>
  <si>
    <t>Maximum</t>
  </si>
  <si>
    <t>Økonomi</t>
  </si>
  <si>
    <t>4
KRITISK</t>
  </si>
  <si>
    <t>NOK</t>
  </si>
  <si>
    <t>Tap av eller uopprettelig skade på store forskningsdata. Alvorlige bøter og/eller sanksjoner fra offentlige myndigheter.</t>
  </si>
  <si>
    <t xml:space="preserve">Ett eller flere dødsfall. Flere personskader med varige men. </t>
  </si>
  <si>
    <t>Straffereaksjoner fra offentlig myndighet
Tap av forskningsprosjekter og/eller oppdragsforskning.
Negativ omtale i riksdekkende media, sosiale media og/eller fagmiljøer
Fare for stort frafall søkere på ett eller flere studie</t>
  </si>
  <si>
    <t>Alvorlig tap av anseelse eller integritet som påvirker liv, helse eller økonomi (kompromittering av opplysninger av registrerte som kritisk krenkende).</t>
  </si>
  <si>
    <t>3
ALVORLIG</t>
  </si>
  <si>
    <t>Tap av eller uopprettelig skade på betydelig forskningsdata. Moderate bøter og/eller sanksjoner fra offentlige myndigheter.</t>
  </si>
  <si>
    <t>Alvorlig personskade på en eller flere personer.
Mén eller fare for varig mén. Personskade med fravær over 16 dg.</t>
  </si>
  <si>
    <t>Tap av forskningsprosjekter og/eller oppdragsforskning.
Negativ omtale i sosiale media og fagmiljøer</t>
  </si>
  <si>
    <t>Tap av anseelse eller integritet (eksempelvis kompromittering av opplysninger den registrerte oppfatter som krenkende, eller som andre kan gjøre nytte av)</t>
  </si>
  <si>
    <t>2
MIDDELS</t>
  </si>
  <si>
    <t>Tap av eller uopprettelig skade på forskningsdata tilknyttet en enkeltforsker</t>
  </si>
  <si>
    <t>Få/små personskader. Fravær opp til 16 dager.</t>
  </si>
  <si>
    <t>Flere misfornøyde studenter/ansatte
Negativ omtale i interne kanaler</t>
  </si>
  <si>
    <t>Tap av anseelse eller integritet (eksempelvis kompromittering av opplysninger den registrerte oppfatter som følsomme)</t>
  </si>
  <si>
    <t>1
LITEN</t>
  </si>
  <si>
    <t>Kostnader/tap opptil XXX* NOK
Ikke tap av eller uopprettelig skade på forskningsdata</t>
  </si>
  <si>
    <t>Personskade uten fravær</t>
  </si>
  <si>
    <t>Ingen negative skadevirkninger</t>
  </si>
  <si>
    <t>Ingen tap av anseelse eller integritet (eksempelvis kompromittering av opplysninger som den enkelte ikke oppfatter som følsomme).</t>
  </si>
  <si>
    <t>*Fylles ut av linjeleder</t>
  </si>
  <si>
    <t>SANNSYNLIGHET</t>
  </si>
  <si>
    <t>Grad av sannsynlighet</t>
  </si>
  <si>
    <t>Skriftlig beskrivelse</t>
  </si>
  <si>
    <t>Beskrivelse sannsynlighet</t>
  </si>
  <si>
    <t>Frekvens intervall (P)</t>
  </si>
  <si>
    <t>Oftere enn en gang i måneden</t>
  </si>
  <si>
    <t>P&gt;13/365</t>
  </si>
  <si>
    <t>En til tolv ganger i året</t>
  </si>
  <si>
    <t>1/365 til 12/365</t>
  </si>
  <si>
    <t>En gang annenhvert år</t>
  </si>
  <si>
    <t xml:space="preserve">0,9/365 til 0,5/365 </t>
  </si>
  <si>
    <t>Sjeldnere enn annenhvert år</t>
  </si>
  <si>
    <t>P&lt;0,5/365</t>
  </si>
  <si>
    <t>Sannsynlighet ---&gt;</t>
  </si>
  <si>
    <t>S4</t>
  </si>
  <si>
    <t>S3</t>
  </si>
  <si>
    <t>S2</t>
  </si>
  <si>
    <t>S1</t>
  </si>
  <si>
    <t>K1</t>
  </si>
  <si>
    <t>K2</t>
  </si>
  <si>
    <t>K3</t>
  </si>
  <si>
    <t>K4</t>
  </si>
  <si>
    <t>Konsekvens ---&gt;</t>
  </si>
  <si>
    <t>Vurderinger</t>
  </si>
  <si>
    <t>Sårbarheter</t>
  </si>
  <si>
    <t xml:space="preserve">Brudd på </t>
  </si>
  <si>
    <t>Kontroll hindre</t>
  </si>
  <si>
    <t>Kontroll Oppdage</t>
  </si>
  <si>
    <t>Kontroll Gjennopprette</t>
  </si>
  <si>
    <t>Primærverdi</t>
  </si>
  <si>
    <t>Sekundærverdi</t>
  </si>
  <si>
    <t>Sikringsdomene</t>
  </si>
  <si>
    <t>Kontrollformål</t>
  </si>
  <si>
    <t>TiltakStrategi</t>
  </si>
  <si>
    <t>Virksomhetsdomene</t>
  </si>
  <si>
    <t>Status</t>
  </si>
  <si>
    <t>Risikokriterier</t>
  </si>
  <si>
    <t>Annet</t>
  </si>
  <si>
    <t>Svært Høy</t>
  </si>
  <si>
    <t>IT Politikk</t>
  </si>
  <si>
    <t>Intrusion detection (Suricata)</t>
  </si>
  <si>
    <t>Backup</t>
  </si>
  <si>
    <t>Arbeidsprosess</t>
  </si>
  <si>
    <t>Åpen</t>
  </si>
  <si>
    <t>Ingen betydning</t>
  </si>
  <si>
    <t>Fysisk</t>
  </si>
  <si>
    <t>Forhindre</t>
  </si>
  <si>
    <t>Linux</t>
  </si>
  <si>
    <t>Fysisk Mappe/Papir</t>
  </si>
  <si>
    <t>Forskning</t>
  </si>
  <si>
    <t>Utvikling</t>
  </si>
  <si>
    <t>1 - Ubetydelig</t>
  </si>
  <si>
    <t>Fornøyelse</t>
  </si>
  <si>
    <t>Avlytte</t>
  </si>
  <si>
    <t>Høy</t>
  </si>
  <si>
    <t>Bakdør/Rootkit</t>
  </si>
  <si>
    <t>Brudd på Infosekpolitikk</t>
  </si>
  <si>
    <t>Infosekpolitikk</t>
  </si>
  <si>
    <t>Logging</t>
  </si>
  <si>
    <t>Antivirus</t>
  </si>
  <si>
    <t>Brukerinformasjon</t>
  </si>
  <si>
    <t>Ansatte</t>
  </si>
  <si>
    <t>Intern</t>
  </si>
  <si>
    <t>Teknisk</t>
  </si>
  <si>
    <t>Oppdage</t>
  </si>
  <si>
    <t>2 dager</t>
  </si>
  <si>
    <t>Redusere konsekvens</t>
  </si>
  <si>
    <t>Windows</t>
  </si>
  <si>
    <t>Fellesområder</t>
  </si>
  <si>
    <t>Administrasjon</t>
  </si>
  <si>
    <t>Test</t>
  </si>
  <si>
    <t>2 - Liten</t>
  </si>
  <si>
    <t>Forretning</t>
  </si>
  <si>
    <t>Avskjære</t>
  </si>
  <si>
    <t>Middels</t>
  </si>
  <si>
    <t>Botnet</t>
  </si>
  <si>
    <t>Brudd på IT politikk</t>
  </si>
  <si>
    <t>Spamfiltre</t>
  </si>
  <si>
    <t>Re.tanking</t>
  </si>
  <si>
    <t>Brukerkonto og passord</t>
  </si>
  <si>
    <t>Applikasjon</t>
  </si>
  <si>
    <t>Avhengig</t>
  </si>
  <si>
    <t>Administrativt</t>
  </si>
  <si>
    <t>Gjenopprette</t>
  </si>
  <si>
    <t>4 timer</t>
  </si>
  <si>
    <t>Unngå risiko</t>
  </si>
  <si>
    <t>Android</t>
  </si>
  <si>
    <t>Lokal PC/Disk</t>
  </si>
  <si>
    <t>Utdanning/Undervisning</t>
  </si>
  <si>
    <t>Pilot</t>
  </si>
  <si>
    <t>3 - Alvorlig</t>
  </si>
  <si>
    <t>Hevn/Nag</t>
  </si>
  <si>
    <t xml:space="preserve">Avsløre </t>
  </si>
  <si>
    <t>Brudd på policy eller lovverk</t>
  </si>
  <si>
    <t>Brukerfeil/Menneskelig feil</t>
  </si>
  <si>
    <t>Flere</t>
  </si>
  <si>
    <t>Awareness trening</t>
  </si>
  <si>
    <t>CISCO AMP</t>
  </si>
  <si>
    <t>Betalingsinformasjon (bankkortnummer etc…)</t>
  </si>
  <si>
    <t>Datakraft/Regnekraft</t>
  </si>
  <si>
    <t>Strengt fortrolig</t>
  </si>
  <si>
    <t>Kritisk</t>
  </si>
  <si>
    <t>Kompensere</t>
  </si>
  <si>
    <t>Overføre risiko</t>
  </si>
  <si>
    <t>Flyttbart medie</t>
  </si>
  <si>
    <t>Nyskapning</t>
  </si>
  <si>
    <t>Produksjon</t>
  </si>
  <si>
    <t>4 - Kritisk</t>
  </si>
  <si>
    <t>Militær / Etteretning</t>
  </si>
  <si>
    <t>Brostein for videre angrep</t>
  </si>
  <si>
    <t>Ingen</t>
  </si>
  <si>
    <t>Brute force</t>
  </si>
  <si>
    <t>Båndbredde / Lastkapasitet</t>
  </si>
  <si>
    <t>Lovverk</t>
  </si>
  <si>
    <t>Kameraovervåkning</t>
  </si>
  <si>
    <t>Databaser</t>
  </si>
  <si>
    <t>Hardware</t>
  </si>
  <si>
    <t>Korrigere</t>
  </si>
  <si>
    <t>Akseptere risiko</t>
  </si>
  <si>
    <t>Ukjent</t>
  </si>
  <si>
    <t>Skylagring</t>
  </si>
  <si>
    <t>Formidling</t>
  </si>
  <si>
    <t>Under utfasing</t>
  </si>
  <si>
    <t>Moderjord</t>
  </si>
  <si>
    <t xml:space="preserve">Endre </t>
  </si>
  <si>
    <t>Data/nettverk tilgang</t>
  </si>
  <si>
    <t>Feilkonfigurasjon</t>
  </si>
  <si>
    <t>Patche rutiner</t>
  </si>
  <si>
    <t>Dokumenter</t>
  </si>
  <si>
    <t>Avskrekke</t>
  </si>
  <si>
    <t>Monitorer risiko</t>
  </si>
  <si>
    <t>Mobiltelefon/Nettbrett</t>
  </si>
  <si>
    <t>Moro</t>
  </si>
  <si>
    <t>Hindre tilgang / Tjenestenekt</t>
  </si>
  <si>
    <t>Dataorm</t>
  </si>
  <si>
    <t>Geografisk lokasjon / Fysisk sikkerhet</t>
  </si>
  <si>
    <t>Brannmur</t>
  </si>
  <si>
    <t>Forskningsdata med personoppl.</t>
  </si>
  <si>
    <t>Nettverksutstyr</t>
  </si>
  <si>
    <t>Lokal Server</t>
  </si>
  <si>
    <t>Innflytelse/ Falske nyheter</t>
  </si>
  <si>
    <t>Datavirus</t>
  </si>
  <si>
    <t>Hardwarefeil</t>
  </si>
  <si>
    <t>Intrusion Prevention System</t>
  </si>
  <si>
    <t>Organisasjonsinformasjon</t>
  </si>
  <si>
    <t>Prestisje</t>
  </si>
  <si>
    <t>Misbruk av ressurs</t>
  </si>
  <si>
    <t>DNS Hijack</t>
  </si>
  <si>
    <t>Innlogging eksponert på internett</t>
  </si>
  <si>
    <t>Helsedata</t>
  </si>
  <si>
    <t>Personell</t>
  </si>
  <si>
    <t>Office365</t>
  </si>
  <si>
    <t>Sabotasje</t>
  </si>
  <si>
    <t>DNS Mapping</t>
  </si>
  <si>
    <t>Kompleksitet og Mangelfull kunnskap om system</t>
  </si>
  <si>
    <t>fysisk sikring</t>
  </si>
  <si>
    <t>Kommunikasjon</t>
  </si>
  <si>
    <t>Software</t>
  </si>
  <si>
    <t>Sverting</t>
  </si>
  <si>
    <t>Tjenestenekt (DoS/DDoS )</t>
  </si>
  <si>
    <t>Kompromittert bruker</t>
  </si>
  <si>
    <t>Adgangskontroll</t>
  </si>
  <si>
    <t>Lokasjon</t>
  </si>
  <si>
    <t>Studenter</t>
  </si>
  <si>
    <t>Fysisk angrep</t>
  </si>
  <si>
    <t>Kompromittert system</t>
  </si>
  <si>
    <t>Kryptering</t>
  </si>
  <si>
    <t>Lokaliseringsdata</t>
  </si>
  <si>
    <t>System</t>
  </si>
  <si>
    <t>Trakassering</t>
  </si>
  <si>
    <t>Datainnbrudd (Hacking)</t>
  </si>
  <si>
    <t>Mangelfull backup</t>
  </si>
  <si>
    <t>Lov og forskrift</t>
  </si>
  <si>
    <t>Loggdata</t>
  </si>
  <si>
    <t>Web-ressurser</t>
  </si>
  <si>
    <t>Innsideangrep</t>
  </si>
  <si>
    <t>Mangelfull databehandleravtale</t>
  </si>
  <si>
    <t>Autentisering</t>
  </si>
  <si>
    <t>Metadata</t>
  </si>
  <si>
    <t>Uautorisert tilgang</t>
  </si>
  <si>
    <t>Knekke kryptering</t>
  </si>
  <si>
    <t>Mangelfull dokumentasjon</t>
  </si>
  <si>
    <t>Rollestyring</t>
  </si>
  <si>
    <t>Personopplysninger</t>
  </si>
  <si>
    <t>Ødelegge</t>
  </si>
  <si>
    <t>Mangelfull kontroll på tredjepart</t>
  </si>
  <si>
    <t>Tilgangskontroll</t>
  </si>
  <si>
    <t>Tjeneste</t>
  </si>
  <si>
    <t>Malware / Skadevare</t>
  </si>
  <si>
    <t>Mangelfull kryptering</t>
  </si>
  <si>
    <t>2-faktor autentisering</t>
  </si>
  <si>
    <t>Virksomhetskritisk data</t>
  </si>
  <si>
    <t>Man-In-The-Middle</t>
  </si>
  <si>
    <t>Mangelfull logging/sporbarhet</t>
  </si>
  <si>
    <t>Åndsverk</t>
  </si>
  <si>
    <t>Misbruk av rettigheter</t>
  </si>
  <si>
    <t>Mangelfull opplæring</t>
  </si>
  <si>
    <t>Mangelfull overvåkning/kontroll</t>
  </si>
  <si>
    <t>Pharming/Drive-by</t>
  </si>
  <si>
    <t>Mangelfull patching</t>
  </si>
  <si>
    <t>Phishing</t>
  </si>
  <si>
    <t>Mangelfull redundans</t>
  </si>
  <si>
    <t>Ransomware</t>
  </si>
  <si>
    <t>Mangelfull rutiner for data destruksjon</t>
  </si>
  <si>
    <t>Scanning</t>
  </si>
  <si>
    <t>Mangelfull rutiner for sletting av data</t>
  </si>
  <si>
    <t>Spam</t>
  </si>
  <si>
    <t>Mangelfull tilgangs- og rettighetskontroll</t>
  </si>
  <si>
    <t>Spear-Phishing</t>
  </si>
  <si>
    <t>Menneskelig Single point of failure</t>
  </si>
  <si>
    <t>Spoofing</t>
  </si>
  <si>
    <t>System åpent for misbruk</t>
  </si>
  <si>
    <t>Timing-angrep / Injection</t>
  </si>
  <si>
    <t>Sårbar applikasjon/Software</t>
  </si>
  <si>
    <t>Traffikk Sniffing</t>
  </si>
  <si>
    <t>Sårbar/utilstrekkelig sikkerhetskontroll</t>
  </si>
  <si>
    <t>Trojaner</t>
  </si>
  <si>
    <t>Sårbart Operativsystem</t>
  </si>
  <si>
    <t>Watering hole</t>
  </si>
  <si>
    <t>Teknisk Single point of failure</t>
  </si>
  <si>
    <t>Webside hacking</t>
  </si>
  <si>
    <t>Utdatert/Legacy teknologi</t>
  </si>
  <si>
    <t>Whaling/CEO Fraud</t>
  </si>
  <si>
    <t>Utilstrekkelig sikkerhetspolitikk</t>
  </si>
  <si>
    <t>XSS Cross site Scripting</t>
  </si>
  <si>
    <t>Utilstrekkelige sikkerhetsrutiner</t>
  </si>
  <si>
    <t>Zero day</t>
  </si>
  <si>
    <t>Uoversiktelige tredjeparter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</si>
</sst>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rgb="FFFFFFFF"/>
      <name val="DINOT"/>
      <family val="2"/>
    </font>
    <font>
      <b/>
      <sz val="10"/>
      <color rgb="FFFFFFFF"/>
      <name val="DINOT"/>
      <family val="2"/>
    </font>
    <font>
      <sz val="10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  <font>
      <sz val="9"/>
      <color rgb="FFFFFFFF"/>
      <name val="DINOT"/>
      <family val="2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1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 style="medium">
        <color rgb="FFA3A3A3"/>
      </left>
      <right style="medium">
        <color rgb="FFA3A3A3"/>
      </right>
      <top style="medium">
        <color rgb="FFA3A3A3"/>
      </top>
      <bottom/>
      <diagonal/>
    </border>
    <border>
      <left/>
      <right/>
      <top/>
      <bottom style="medium">
        <color rgb="FFA3A3A3"/>
      </bottom>
      <diagonal/>
    </border>
    <border>
      <left/>
      <right style="medium">
        <color rgb="FFA3A3A3"/>
      </right>
      <top style="medium">
        <color rgb="FFA3A3A3"/>
      </top>
      <bottom style="medium">
        <color rgb="FFA3A3A3"/>
      </bottom>
      <diagonal/>
    </border>
    <border>
      <left/>
      <right style="medium">
        <color rgb="FFA3A3A3"/>
      </right>
      <top style="medium">
        <color rgb="FFA3A3A3"/>
      </top>
      <bottom/>
      <diagonal/>
    </border>
    <border>
      <left style="medium">
        <color rgb="FFA3A3A3"/>
      </left>
      <right style="medium">
        <color rgb="FFA3A3A3"/>
      </right>
      <top/>
      <bottom/>
      <diagonal/>
    </border>
    <border>
      <left/>
      <right/>
      <top style="medium">
        <color rgb="FFA3A3A3"/>
      </top>
      <bottom style="medium">
        <color rgb="FFA3A3A3"/>
      </bottom>
      <diagonal/>
    </border>
    <border>
      <left/>
      <right/>
      <top style="medium">
        <color rgb="FFA3A3A3"/>
      </top>
      <bottom/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80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3" fillId="5" borderId="3" xfId="0" applyFont="1" applyFill="1" applyBorder="1" applyAlignment="1">
      <alignment horizontal="center" vertical="center"/>
    </xf>
    <xf numFmtId="0" fontId="0" fillId="0" borderId="3" xfId="0" applyBorder="1" applyAlignment="1">
      <alignment wrapText="1"/>
    </xf>
    <xf numFmtId="49" fontId="4" fillId="4" borderId="3" xfId="0" applyNumberFormat="1" applyFont="1" applyFill="1" applyBorder="1" applyAlignment="1" applyProtection="1">
      <alignment horizontal="left" vertical="center" wrapText="1"/>
      <protection locked="0"/>
    </xf>
    <xf numFmtId="49" fontId="5" fillId="4" borderId="3" xfId="0" applyNumberFormat="1" applyFont="1" applyFill="1" applyBorder="1" applyAlignment="1" applyProtection="1">
      <alignment horizontal="left" vertical="center" wrapText="1"/>
      <protection locked="0"/>
    </xf>
    <xf numFmtId="0" fontId="3" fillId="5" borderId="3" xfId="0" applyFont="1" applyFill="1" applyBorder="1" applyAlignment="1" applyProtection="1">
      <alignment horizontal="left" vertical="center" indent="1"/>
    </xf>
    <xf numFmtId="0" fontId="0" fillId="0" borderId="3" xfId="0" applyBorder="1"/>
    <xf numFmtId="0" fontId="6" fillId="6" borderId="3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horizontal="center" vertical="center" wrapText="1"/>
    </xf>
    <xf numFmtId="0" fontId="9" fillId="8" borderId="3" xfId="0" applyFont="1" applyFill="1" applyBorder="1" applyAlignment="1">
      <alignment horizontal="center" vertical="center" wrapText="1"/>
    </xf>
    <xf numFmtId="0" fontId="8" fillId="8" borderId="3" xfId="0" applyFont="1" applyFill="1" applyBorder="1" applyAlignment="1">
      <alignment horizontal="center" vertical="center" wrapText="1"/>
    </xf>
    <xf numFmtId="0" fontId="0" fillId="10" borderId="3" xfId="0" applyFill="1" applyBorder="1"/>
    <xf numFmtId="0" fontId="0" fillId="9" borderId="3" xfId="0" applyFill="1" applyBorder="1"/>
    <xf numFmtId="0" fontId="10" fillId="10" borderId="3" xfId="0" applyFont="1" applyFill="1" applyBorder="1"/>
    <xf numFmtId="16" fontId="0" fillId="0" borderId="0" xfId="0" applyNumberFormat="1"/>
    <xf numFmtId="0" fontId="8" fillId="9" borderId="3" xfId="0" applyFont="1" applyFill="1" applyBorder="1" applyAlignment="1">
      <alignment horizontal="center" vertical="center"/>
    </xf>
    <xf numFmtId="0" fontId="0" fillId="11" borderId="3" xfId="0" applyFill="1" applyBorder="1"/>
    <xf numFmtId="0" fontId="0" fillId="12" borderId="3" xfId="0" applyFill="1" applyBorder="1"/>
    <xf numFmtId="0" fontId="0" fillId="0" borderId="5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12" fillId="14" borderId="10" xfId="0" applyFont="1" applyFill="1" applyBorder="1" applyAlignment="1">
      <alignment vertical="center" wrapText="1"/>
    </xf>
    <xf numFmtId="0" fontId="12" fillId="0" borderId="10" xfId="0" applyFont="1" applyBorder="1" applyAlignment="1">
      <alignment vertical="center" wrapText="1"/>
    </xf>
    <xf numFmtId="0" fontId="11" fillId="13" borderId="6" xfId="0" applyFont="1" applyFill="1" applyBorder="1" applyAlignment="1">
      <alignment vertical="center" wrapText="1"/>
    </xf>
    <xf numFmtId="0" fontId="12" fillId="14" borderId="11" xfId="0" applyFont="1" applyFill="1" applyBorder="1" applyAlignment="1">
      <alignment vertical="center" wrapText="1"/>
    </xf>
    <xf numFmtId="0" fontId="3" fillId="5" borderId="3" xfId="0" applyFont="1" applyFill="1" applyBorder="1" applyAlignment="1" applyProtection="1">
      <alignment horizontal="left" vertical="center" wrapText="1" indent="1"/>
    </xf>
    <xf numFmtId="0" fontId="6" fillId="6" borderId="4" xfId="0" applyFont="1" applyFill="1" applyBorder="1" applyAlignment="1">
      <alignment horizontal="center" vertical="center"/>
    </xf>
    <xf numFmtId="0" fontId="14" fillId="15" borderId="15" xfId="0" applyFont="1" applyFill="1" applyBorder="1" applyAlignment="1">
      <alignment wrapText="1"/>
    </xf>
    <xf numFmtId="0" fontId="13" fillId="6" borderId="4" xfId="0" applyFont="1" applyFill="1" applyBorder="1" applyAlignment="1">
      <alignment horizontal="center" vertical="center" wrapText="1"/>
    </xf>
    <xf numFmtId="0" fontId="14" fillId="15" borderId="1" xfId="0" applyFont="1" applyFill="1" applyBorder="1" applyAlignment="1">
      <alignment wrapText="1"/>
    </xf>
    <xf numFmtId="0" fontId="12" fillId="14" borderId="5" xfId="0" applyFont="1" applyFill="1" applyBorder="1" applyAlignment="1">
      <alignment vertical="center" wrapText="1"/>
    </xf>
    <xf numFmtId="0" fontId="0" fillId="0" borderId="0" xfId="0" applyAlignment="1">
      <alignment horizontal="center" wrapText="1"/>
    </xf>
    <xf numFmtId="0" fontId="0" fillId="0" borderId="0" xfId="0" applyNumberFormat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0" fillId="16" borderId="16" xfId="0" applyFont="1" applyFill="1" applyBorder="1" applyAlignment="1">
      <alignment wrapText="1"/>
    </xf>
    <xf numFmtId="0" fontId="0" fillId="0" borderId="16" xfId="0" applyFont="1" applyBorder="1" applyAlignment="1">
      <alignment wrapText="1"/>
    </xf>
    <xf numFmtId="0" fontId="0" fillId="16" borderId="17" xfId="0" applyFont="1" applyFill="1" applyBorder="1" applyAlignment="1">
      <alignment wrapText="1"/>
    </xf>
    <xf numFmtId="0" fontId="0" fillId="0" borderId="17" xfId="0" applyFont="1" applyBorder="1" applyAlignment="1">
      <alignment wrapText="1"/>
    </xf>
    <xf numFmtId="0" fontId="0" fillId="16" borderId="17" xfId="0" applyFont="1" applyFill="1" applyBorder="1"/>
    <xf numFmtId="0" fontId="0" fillId="0" borderId="17" xfId="0" applyFont="1" applyBorder="1"/>
    <xf numFmtId="0" fontId="0" fillId="16" borderId="18" xfId="0" applyFont="1" applyFill="1" applyBorder="1"/>
    <xf numFmtId="0" fontId="0" fillId="0" borderId="18" xfId="0" applyFont="1" applyBorder="1"/>
    <xf numFmtId="0" fontId="0" fillId="0" borderId="16" xfId="0" applyBorder="1" applyAlignment="1">
      <alignment wrapText="1"/>
    </xf>
    <xf numFmtId="0" fontId="0" fillId="16" borderId="0" xfId="0" applyFont="1" applyFill="1" applyBorder="1" applyAlignment="1">
      <alignment wrapText="1"/>
    </xf>
    <xf numFmtId="0" fontId="0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14" fontId="0" fillId="0" borderId="0" xfId="0" applyNumberFormat="1"/>
    <xf numFmtId="1" fontId="8" fillId="10" borderId="15" xfId="0" applyNumberFormat="1" applyFont="1" applyFill="1" applyBorder="1" applyAlignment="1">
      <alignment horizontal="center" vertical="center" wrapText="1"/>
    </xf>
    <xf numFmtId="1" fontId="8" fillId="11" borderId="15" xfId="0" applyNumberFormat="1" applyFont="1" applyFill="1" applyBorder="1" applyAlignment="1">
      <alignment horizontal="center" vertical="center" wrapText="1"/>
    </xf>
    <xf numFmtId="1" fontId="8" fillId="9" borderId="15" xfId="0" applyNumberFormat="1" applyFont="1" applyFill="1" applyBorder="1" applyAlignment="1">
      <alignment horizontal="center" vertical="center" wrapText="1"/>
    </xf>
    <xf numFmtId="1" fontId="8" fillId="8" borderId="1" xfId="0" applyNumberFormat="1" applyFont="1" applyFill="1" applyBorder="1" applyAlignment="1">
      <alignment horizontal="center" vertical="center" wrapText="1"/>
    </xf>
    <xf numFmtId="0" fontId="0" fillId="12" borderId="3" xfId="0" applyFill="1" applyBorder="1" applyAlignment="1">
      <alignment horizontal="center" vertical="center"/>
    </xf>
    <xf numFmtId="0" fontId="8" fillId="8" borderId="3" xfId="0" applyFont="1" applyFill="1" applyBorder="1" applyAlignment="1">
      <alignment horizontal="center" vertical="center"/>
    </xf>
    <xf numFmtId="0" fontId="0" fillId="0" borderId="0" xfId="0" applyBorder="1" applyAlignment="1">
      <alignment vertical="center" wrapText="1"/>
    </xf>
    <xf numFmtId="0" fontId="12" fillId="0" borderId="11" xfId="0" applyFont="1" applyBorder="1" applyAlignment="1">
      <alignment vertical="center" wrapText="1"/>
    </xf>
    <xf numFmtId="0" fontId="2" fillId="3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horizontal="center" vertical="center"/>
    </xf>
    <xf numFmtId="0" fontId="2" fillId="3" borderId="3" xfId="0" applyFont="1" applyFill="1" applyBorder="1" applyAlignment="1">
      <alignment horizontal="center"/>
    </xf>
    <xf numFmtId="0" fontId="0" fillId="0" borderId="3" xfId="0" applyBorder="1" applyAlignment="1"/>
    <xf numFmtId="0" fontId="0" fillId="12" borderId="3" xfId="0" applyFill="1" applyBorder="1" applyAlignment="1">
      <alignment horizontal="center" textRotation="90"/>
    </xf>
    <xf numFmtId="0" fontId="0" fillId="12" borderId="3" xfId="0" applyFill="1" applyBorder="1" applyAlignment="1">
      <alignment horizontal="center"/>
    </xf>
    <xf numFmtId="0" fontId="1" fillId="2" borderId="3" xfId="1" applyBorder="1" applyAlignment="1">
      <alignment horizontal="center"/>
    </xf>
    <xf numFmtId="0" fontId="0" fillId="12" borderId="3" xfId="0" applyFill="1" applyBorder="1" applyAlignment="1">
      <alignment horizontal="center" vertical="center"/>
    </xf>
    <xf numFmtId="0" fontId="8" fillId="8" borderId="3" xfId="0" applyFont="1" applyFill="1" applyBorder="1" applyAlignment="1">
      <alignment horizontal="center" vertical="center"/>
    </xf>
    <xf numFmtId="0" fontId="0" fillId="8" borderId="3" xfId="0" applyFill="1" applyBorder="1" applyAlignment="1">
      <alignment horizontal="center" vertical="center"/>
    </xf>
    <xf numFmtId="0" fontId="0" fillId="9" borderId="3" xfId="0" applyFill="1" applyBorder="1" applyAlignment="1">
      <alignment horizontal="center" vertical="center"/>
    </xf>
    <xf numFmtId="0" fontId="1" fillId="2" borderId="12" xfId="1" applyBorder="1" applyAlignment="1">
      <alignment horizontal="center"/>
    </xf>
    <xf numFmtId="0" fontId="1" fillId="2" borderId="13" xfId="1" applyBorder="1" applyAlignment="1">
      <alignment horizontal="center"/>
    </xf>
    <xf numFmtId="0" fontId="1" fillId="2" borderId="14" xfId="1" applyBorder="1" applyAlignment="1">
      <alignment horizontal="center"/>
    </xf>
    <xf numFmtId="49" fontId="0" fillId="0" borderId="0" xfId="0" applyNumberFormat="1" applyBorder="1" applyAlignment="1">
      <alignment wrapText="1"/>
    </xf>
    <xf numFmtId="49" fontId="0" fillId="0" borderId="0" xfId="0" applyNumberFormat="1" applyBorder="1"/>
    <xf numFmtId="1" fontId="0" fillId="0" borderId="0" xfId="0" applyNumberFormat="1" applyBorder="1"/>
    <xf numFmtId="0" fontId="0" fillId="0" borderId="0" xfId="0" applyBorder="1"/>
    <xf numFmtId="0" fontId="0" fillId="0" borderId="0" xfId="0" applyNumberFormat="1" applyBorder="1"/>
  </cellXfs>
  <cellStyles count="2">
    <cellStyle name="Accent1" xfId="1" builtinId="29"/>
    <cellStyle name="Normal" xfId="0" builtinId="0"/>
  </cellStyles>
  <dxfs count="142">
    <dxf>
      <numFmt numFmtId="0" formatCode="General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</dxf>
    <dxf>
      <numFmt numFmtId="30" formatCode="@"/>
      <alignment horizontal="general" vertical="bottom" textRotation="0" wrapText="1" indent="0" justifyLastLine="0" shrinkToFit="0" readingOrder="0"/>
    </dxf>
    <dxf>
      <numFmt numFmtId="30" formatCode="@"/>
      <alignment horizontal="general" vertical="bottom" textRotation="0" wrapText="1" indent="0" justifyLastLine="0" shrinkToFit="0" readingOrder="0"/>
    </dxf>
    <dxf>
      <numFmt numFmtId="30" formatCode="@"/>
      <alignment horizontal="general" vertical="bottom" textRotation="0" wrapText="1" indent="0" justifyLastLine="0" shrinkToFit="0" readingOrder="0"/>
    </dxf>
    <dxf>
      <numFmt numFmtId="30" formatCode="@"/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general" vertical="bottom" textRotation="0" wrapText="1" indent="0" justifyLastLine="0" shrinkToFit="0" readingOrder="0"/>
      <border diagonalUp="0" diagonalDown="0" outline="0">
        <left/>
        <right/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general" vertical="bottom" textRotation="0" wrapText="1" indent="0" justifyLastLine="0" shrinkToFit="0" readingOrder="0"/>
    </dxf>
    <dxf>
      <border outline="0"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rgb="FFFFFFFF"/>
        <name val="DINOT"/>
        <scheme val="none"/>
      </font>
      <fill>
        <patternFill patternType="solid">
          <fgColor indexed="64"/>
          <bgColor rgb="FF00B050"/>
        </patternFill>
      </fill>
      <alignment horizontal="center" vertical="center"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  <alignment horizontal="general" vertical="center" textRotation="0" wrapText="1" indent="0" justifyLastLine="0" shrinkToFit="0" readingOrder="0"/>
      <border diagonalUp="0" diagonalDown="0" outline="0">
        <left/>
        <right/>
        <top style="medium">
          <color rgb="FFA3A3A3"/>
        </top>
        <bottom style="medium">
          <color rgb="FFA3A3A3"/>
        </bottom>
      </border>
    </dxf>
    <dxf>
      <border outline="0">
        <top style="medium">
          <color rgb="FFA3A3A3"/>
        </top>
      </border>
    </dxf>
    <dxf>
      <border outline="0">
        <left style="medium">
          <color rgb="FFA3A3A3"/>
        </left>
        <right style="medium">
          <color rgb="FFA3A3A3"/>
        </right>
        <top style="medium">
          <color rgb="FFA3A3A3"/>
        </top>
        <bottom style="medium">
          <color rgb="FFA3A3A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scheme val="minor"/>
      </font>
      <alignment horizontal="general" vertical="center" textRotation="0" wrapText="1" indent="0" justifyLastLine="0" shrinkToFit="0" readingOrder="0"/>
    </dxf>
    <dxf>
      <border outline="0">
        <bottom style="medium">
          <color rgb="FFA3A3A3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scheme val="minor"/>
      </font>
      <fill>
        <patternFill patternType="solid">
          <fgColor indexed="64"/>
          <bgColor rgb="FF5B9BD5"/>
        </patternFill>
      </fill>
      <alignment horizontal="general" vertical="center" textRotation="0" wrapText="1" indent="0" justifyLastLine="0" shrinkToFit="0" readingOrder="0"/>
    </dxf>
    <dxf>
      <alignment horizontal="general" vertical="center" textRotation="0" wrapText="1" indent="0" justifyLastLine="0" shrinkToFit="0" readingOrder="0"/>
      <border diagonalUp="0" diagonalDown="0" outline="0">
        <left style="medium">
          <color rgb="FFA3A3A3"/>
        </left>
        <right style="medium">
          <color rgb="FFA3A3A3"/>
        </right>
        <top style="medium">
          <color rgb="FFA3A3A3"/>
        </top>
        <bottom/>
      </border>
    </dxf>
    <dxf>
      <border outline="0">
        <bottom style="medium">
          <color rgb="FFA3A3A3"/>
        </bottom>
      </border>
    </dxf>
    <dxf>
      <alignment horizontal="general" vertical="center" textRotation="0" wrapText="1" indent="0" justifyLastLine="0" shrinkToFit="0" readingOrder="0"/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border outline="0">
        <right style="medium">
          <color rgb="FFA3A3A3"/>
        </right>
      </border>
    </dxf>
    <dxf>
      <alignment textRotation="0" wrapText="1" indent="0" justifyLastLine="0" shrinkToFit="0" readingOrder="0"/>
    </dxf>
    <dxf>
      <alignment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general" vertical="bottom" textRotation="0" wrapText="1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solid">
          <fgColor indexed="64"/>
          <bgColor theme="0" tint="-4.9989318521683403E-2"/>
        </patternFill>
      </fill>
      <alignment horizontal="general" vertical="bottom" textRotation="0" wrapText="1" indent="0" justifyLastLine="0" shrinkToFit="0" readingOrder="0"/>
    </dxf>
    <dxf>
      <border outline="0"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rgb="FFFFFFFF"/>
        <name val="DINOT"/>
        <scheme val="none"/>
      </font>
      <fill>
        <patternFill patternType="solid">
          <fgColor indexed="64"/>
          <bgColor rgb="FF00B050"/>
        </patternFill>
      </fill>
      <alignment horizontal="center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minor"/>
      </font>
      <numFmt numFmtId="1" formatCode="0"/>
      <fill>
        <patternFill patternType="solid">
          <fgColor indexed="64"/>
          <bgColor rgb="FFF2F2F2"/>
        </patternFill>
      </fill>
      <alignment horizontal="center" vertical="center" textRotation="0" wrapText="1" indent="0" justifyLastLine="0" shrinkToFit="0" readingOrder="0"/>
      <border diagonalUp="0" diagonalDown="0">
        <left/>
        <right/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minor"/>
      </font>
      <numFmt numFmtId="1" formatCode="0"/>
      <fill>
        <patternFill patternType="solid">
          <fgColor indexed="64"/>
          <bgColor rgb="FFF2F2F2"/>
        </patternFill>
      </fill>
      <alignment horizontal="center" vertical="center" textRotation="0" wrapText="1" indent="0" justifyLastLine="0" shrinkToFit="0" readingOrder="0"/>
    </dxf>
    <dxf>
      <border outline="0"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DINOT"/>
        <scheme val="none"/>
      </font>
      <fill>
        <patternFill patternType="solid">
          <fgColor indexed="64"/>
          <bgColor rgb="FF00B050"/>
        </patternFill>
      </fill>
      <alignment horizontal="center" vertical="center" textRotation="0" wrapText="0" indent="0" justifyLastLine="0" shrinkToFit="0" readingOrder="0"/>
    </dxf>
    <dxf>
      <alignment horizontal="center" vertical="bottom" textRotation="0" indent="0" justifyLastLine="0" shrinkToFit="0" readingOrder="0"/>
    </dxf>
    <dxf>
      <alignment horizontal="center" vertical="bottom" textRotation="0" indent="0" justifyLastLine="0" shrinkToFit="0" readingOrder="0"/>
    </dxf>
    <dxf>
      <numFmt numFmtId="0" formatCode="General"/>
      <alignment horizontal="center" vertical="bottom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numFmt numFmtId="0" formatCode="General"/>
      <alignment horizontal="center" vertical="bottom" textRotation="0" wrapText="1" indent="0" justifyLastLine="0" shrinkToFit="0" readingOrder="0"/>
    </dxf>
    <dxf>
      <numFmt numFmtId="0" formatCode="General"/>
      <alignment horizontal="general" vertical="bottom" textRotation="0" wrapText="1" indent="0" justifyLastLine="0" shrinkToFit="0" readingOrder="0"/>
    </dxf>
    <dxf>
      <numFmt numFmtId="0" formatCode="General"/>
      <alignment horizontal="general" vertical="bottom" textRotation="0" wrapText="1" indent="0" justifyLastLine="0" shrinkToFit="0" readingOrder="0"/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numFmt numFmtId="30" formatCode="@"/>
      <alignment horizontal="general" vertical="bottom" textRotation="0" wrapText="1" indent="0" justifyLastLine="0" shrinkToFit="0" readingOrder="0"/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C000"/>
        </patternFill>
      </fill>
    </dxf>
    <dxf>
      <fill>
        <patternFill>
          <bgColor rgb="FFFF0000"/>
        </patternFill>
      </fill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numFmt numFmtId="0" formatCode="General"/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3" tint="-0.499984740745262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microsoft.com/office/2017/10/relationships/person" Target="persons/person.xml"/><Relationship Id="rId18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Vebjørn Slyngstadli" id="{FCD9900C-2C38-416C-8C55-8FBD931A93CF}" userId="S::vebjosl@ntnu.no::81ffbef8-3d28-4d88-9412-465a47b000a6" providerId="AD"/>
</personList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1:H17" totalsRowShown="0">
  <autoFilter ref="A1:H17" xr:uid="{00000000-0009-0000-0100-000002000000}"/>
  <tableColumns count="8">
    <tableColumn id="1" xr3:uid="{00000000-0010-0000-0000-000001000000}" name="Primærverdier"/>
    <tableColumn id="2" xr3:uid="{00000000-0010-0000-0000-000002000000}" name="Verdibeskrivelse" dataDxfId="128"/>
    <tableColumn id="3" xr3:uid="{00000000-0010-0000-0000-000003000000}" name="Lagringssted" dataDxfId="127"/>
    <tableColumn id="4" xr3:uid="{00000000-0010-0000-0000-000004000000}" name="Verdieier" dataDxfId="126"/>
    <tableColumn id="5" xr3:uid="{00000000-0010-0000-0000-000005000000}" name="Verdibruker" dataDxfId="125"/>
    <tableColumn id="6" xr3:uid="{00000000-0010-0000-0000-000006000000}" name="Sensitivitet (Konfidensialitet)"/>
    <tableColumn id="7" xr3:uid="{00000000-0010-0000-0000-000007000000}" name="Integritet"/>
    <tableColumn id="8" xr3:uid="{00000000-0010-0000-0000-000008000000}" name="Tilgjengelighet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00000000-000C-0000-FFFF-FFFF01000000}" name="Table24" displayName="Table24" ref="A18:A33" totalsRowShown="0">
  <autoFilter ref="A18:A33" xr:uid="{00000000-0009-0000-0100-000018000000}"/>
  <tableColumns count="1">
    <tableColumn id="1" xr3:uid="{00000000-0010-0000-0100-000001000000}" name="Sekundærverdier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3" displayName="Table3" ref="A1:F19" totalsRowShown="0" dataDxfId="124">
  <autoFilter ref="A1:F19" xr:uid="{00000000-0009-0000-0100-000003000000}"/>
  <sortState xmlns:xlrd2="http://schemas.microsoft.com/office/spreadsheetml/2017/richdata2" ref="A2:E29">
    <sortCondition ref="A2"/>
  </sortState>
  <tableColumns count="6">
    <tableColumn id="1" xr3:uid="{00000000-0010-0000-0200-000001000000}" name="Trussel" dataDxfId="123"/>
    <tableColumn id="2" xr3:uid="{00000000-0010-0000-0200-000002000000}" name="Motivasjon" dataDxfId="122"/>
    <tableColumn id="3" xr3:uid="{00000000-0010-0000-0200-000003000000}" name="Intensjon" dataDxfId="121"/>
    <tableColumn id="9" xr3:uid="{00000000-0010-0000-0200-000009000000}" name="Angrepsmetode" dataDxfId="120"/>
    <tableColumn id="4" xr3:uid="{00000000-0010-0000-0200-000004000000}" name="Hyppighet på virksomhetsnivå" dataDxfId="119"/>
    <tableColumn id="5" xr3:uid="{00000000-0010-0000-0200-000005000000}" name="Hyppighet for systemet" dataDxfId="118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3000000}" name="Table5" displayName="Table5" ref="A1:F30" totalsRowShown="0">
  <autoFilter ref="A1:F30" xr:uid="{00000000-0009-0000-0100-000005000000}"/>
  <tableColumns count="6">
    <tableColumn id="6" xr3:uid="{00000000-0010-0000-0300-000006000000}" name="Sikkerhetskontroll"/>
    <tableColumn id="1" xr3:uid="{00000000-0010-0000-0300-000001000000}" name="Sikkerhetskontrollbeskrivelse" dataDxfId="117"/>
    <tableColumn id="2" xr3:uid="{00000000-0010-0000-0300-000002000000}" name="Beskyttelsesmål (Verdi)"/>
    <tableColumn id="3" xr3:uid="{00000000-0010-0000-0300-000003000000}" name="Domene"/>
    <tableColumn id="4" xr3:uid="{00000000-0010-0000-0300-000004000000}" name="Klasse"/>
    <tableColumn id="5" xr3:uid="{00000000-0010-0000-0300-000005000000}" name="Kontrollstyrke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4000000}" name="Table4" displayName="Table4" ref="A1:D30" totalsRowShown="0">
  <autoFilter ref="A1:D30" xr:uid="{00000000-0009-0000-0100-000004000000}"/>
  <tableColumns count="4">
    <tableColumn id="1" xr3:uid="{00000000-0010-0000-0400-000001000000}" name="Sårbarhet" dataDxfId="116"/>
    <tableColumn id="2" xr3:uid="{00000000-0010-0000-0400-000002000000}" name="Sårbarhetsbeskrivelse" dataDxfId="115"/>
    <tableColumn id="3" xr3:uid="{00000000-0010-0000-0400-000003000000}" name="Sårbare verdier"/>
    <tableColumn id="4" xr3:uid="{00000000-0010-0000-0400-000004000000}" name="Sårbar plattform" dataDxfId="114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5000000}" name="Table1" displayName="Table1" ref="A1:R60" totalsRowShown="0" headerRowDxfId="109">
  <autoFilter ref="A1:R60" xr:uid="{00000000-0009-0000-0100-000001000000}"/>
  <tableColumns count="18">
    <tableColumn id="14" xr3:uid="{B19C1CEE-43F7-4E97-9420-53CB975977A5}" name="R.ID" dataDxfId="16"/>
    <tableColumn id="43" xr3:uid="{00000000-0010-0000-0500-00002B000000}" name="Uønsket hendelse " dataDxfId="15"/>
    <tableColumn id="45" xr3:uid="{00000000-0010-0000-0500-00002D000000}" name="Konsekvens-beskrivelse" dataDxfId="14"/>
    <tableColumn id="1" xr3:uid="{00000000-0010-0000-0500-000001000000}" name="Kompromittert Verdi" dataDxfId="13"/>
    <tableColumn id="2" xr3:uid="{00000000-0010-0000-0500-000002000000}" name="Utførende Trussel" dataDxfId="12"/>
    <tableColumn id="12" xr3:uid="{00000000-0010-0000-0500-00000C000000}" name="Motivasjon" dataDxfId="11"/>
    <tableColumn id="13" xr3:uid="{00000000-0010-0000-0500-00000D000000}" name="Handling på verdi" dataDxfId="10"/>
    <tableColumn id="15" xr3:uid="{00000000-0010-0000-0500-00000F000000}" name="Brudd på" dataDxfId="9"/>
    <tableColumn id="7" xr3:uid="{00000000-0010-0000-0500-000007000000}" name="Sikk.mekanismer Forhindre" dataDxfId="8"/>
    <tableColumn id="10" xr3:uid="{00000000-0010-0000-0500-00000A000000}" name="Sikk.mekanismer Gjenopprette/ Oppdage" dataDxfId="7"/>
    <tableColumn id="6" xr3:uid="{00000000-0010-0000-0500-000006000000}" name="Økonomisk" dataDxfId="6"/>
    <tableColumn id="5" xr3:uid="{00000000-0010-0000-0500-000005000000}" name="Personsikkerhet" dataDxfId="5"/>
    <tableColumn id="4" xr3:uid="{00000000-0010-0000-0500-000004000000}" name="Omdømme" dataDxfId="4"/>
    <tableColumn id="3" xr3:uid="{00000000-0010-0000-0500-000003000000}" name="Personvern" dataDxfId="3"/>
    <tableColumn id="8" xr3:uid="{00000000-0010-0000-0500-000008000000}" name="Konsekvens" dataDxfId="2">
      <calculatedColumnFormula>MAX(Table1[[#This Row],[Økonomisk]:[Personvern]])</calculatedColumnFormula>
    </tableColumn>
    <tableColumn id="9" xr3:uid="{00000000-0010-0000-0500-000009000000}" name="Sannsynlighet" dataDxfId="1"/>
    <tableColumn id="17" xr3:uid="{12D69291-D705-440E-BE34-1C131CA7C9E3}" name="Sannsynlighets-begrunnelse"/>
    <tableColumn id="11" xr3:uid="{00000000-0010-0000-0500-00000B000000}" name="Risiko-estimat" dataDxfId="0">
      <calculatedColumnFormula>SUM(O2*P2)</calculatedColumnFormula>
    </tableColumn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6000000}" name="Table6" displayName="Table6" ref="A1:M56" totalsRowShown="0">
  <autoFilter ref="A1:M56" xr:uid="{00000000-0009-0000-0100-000006000000}"/>
  <tableColumns count="13">
    <tableColumn id="10" xr3:uid="{64EF1118-A656-46E5-A890-E164CFB8C12C}" name="R.ID" dataDxfId="100">
      <calculatedColumnFormula>Table1[[#This Row],[R.ID]]</calculatedColumnFormula>
    </tableColumn>
    <tableColumn id="1" xr3:uid="{00000000-0010-0000-0600-000001000000}" name="Risikobeskrivelse" dataDxfId="99">
      <calculatedColumnFormula>Table1[[#This Row],[Uønsket hendelse ]]</calculatedColumnFormula>
    </tableColumn>
    <tableColumn id="11" xr3:uid="{00000000-0010-0000-0600-00000B000000}" name="Nåværende risiko" dataDxfId="98">
      <calculatedColumnFormula>Table1[[#This Row],[Risiko-estimat]]</calculatedColumnFormula>
    </tableColumn>
    <tableColumn id="2" xr3:uid="{00000000-0010-0000-0600-000002000000}" name="Tiltak" dataDxfId="97"/>
    <tableColumn id="3" xr3:uid="{00000000-0010-0000-0600-000003000000}" name="Strategi" dataDxfId="96"/>
    <tableColumn id="4" xr3:uid="{00000000-0010-0000-0600-000004000000}" name="Beskrivelse av tiltak" dataDxfId="95"/>
    <tableColumn id="5" xr3:uid="{00000000-0010-0000-0600-000005000000}" name="Kostnad"/>
    <tableColumn id="12" xr3:uid="{00000000-0010-0000-0600-00000C000000}" name="Konsekvens etter tiltak" dataDxfId="94">
      <calculatedColumnFormula>Table1[[#This Row],[Konsekvens]]</calculatedColumnFormula>
    </tableColumn>
    <tableColumn id="6" xr3:uid="{00000000-0010-0000-0600-000006000000}" name="Sannsynlighet etter tiltak" dataDxfId="93"/>
    <tableColumn id="14" xr3:uid="{00000000-0010-0000-0600-00000E000000}" name="Estimert Restrisiko" dataDxfId="92"/>
    <tableColumn id="7" xr3:uid="{00000000-0010-0000-0600-000007000000}" name="Risikoeier (Ansvar for oppfølging)"/>
    <tableColumn id="8" xr3:uid="{00000000-0010-0000-0600-000008000000}" name="Ansvarlig for _x000a_implementering"/>
    <tableColumn id="9" xr3:uid="{00000000-0010-0000-0600-000009000000}" name="Tidsfrist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7000000}" name="Table8" displayName="Table8" ref="B11:B15" totalsRowShown="0" headerRowDxfId="91" dataDxfId="89" headerRowBorderDxfId="90" tableBorderDxfId="88" totalsRowBorderDxfId="87">
  <autoFilter ref="B11:B15" xr:uid="{00000000-0009-0000-0100-000008000000}"/>
  <tableColumns count="1">
    <tableColumn id="1" xr3:uid="{00000000-0010-0000-0700-000001000000}" name="Grad av sannsynlighet" dataDxfId="86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8000000}" name="Table9" displayName="Table9" ref="C11:C15" totalsRowShown="0" headerRowDxfId="85" dataDxfId="83" headerRowBorderDxfId="84" tableBorderDxfId="82" totalsRowBorderDxfId="81">
  <autoFilter ref="C11:C15" xr:uid="{00000000-0009-0000-0100-000009000000}"/>
  <tableColumns count="1">
    <tableColumn id="1" xr3:uid="{00000000-0010-0000-0800-000001000000}" name="Skriftlig beskrivelse" dataDxfId="80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9000000}" name="Table10" displayName="Table10" ref="A1:A13" totalsRowShown="0" headerRowDxfId="79" dataDxfId="78" tableBorderDxfId="77">
  <autoFilter ref="A1:A13" xr:uid="{00000000-0009-0000-0100-00000A000000}"/>
  <sortState xmlns:xlrd2="http://schemas.microsoft.com/office/spreadsheetml/2017/richdata2" ref="A2:A12">
    <sortCondition ref="A2"/>
  </sortState>
  <tableColumns count="1">
    <tableColumn id="1" xr3:uid="{00000000-0010-0000-0900-000001000000}" name="Motivasjon" dataDxfId="76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A000000}" name="Table7" displayName="Table7" ref="B1:B18" totalsRowShown="0" headerRowDxfId="75" dataDxfId="74" tableBorderDxfId="73">
  <autoFilter ref="B1:B18" xr:uid="{00000000-0009-0000-0100-000007000000}"/>
  <sortState xmlns:xlrd2="http://schemas.microsoft.com/office/spreadsheetml/2017/richdata2" ref="B2:B17">
    <sortCondition ref="B2"/>
  </sortState>
  <tableColumns count="1">
    <tableColumn id="1" xr3:uid="{00000000-0010-0000-0A00-000001000000}" name="Intensjon" dataDxfId="72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B000000}" name="Table11" displayName="Table11" ref="D1:D38" totalsRowShown="0" headerRowDxfId="71" dataDxfId="69" headerRowBorderDxfId="70" tableBorderDxfId="68" totalsRowBorderDxfId="67">
  <autoFilter ref="D1:D38" xr:uid="{00000000-0009-0000-0100-00000B000000}"/>
  <sortState xmlns:xlrd2="http://schemas.microsoft.com/office/spreadsheetml/2017/richdata2" ref="D2:D37">
    <sortCondition ref="D2"/>
  </sortState>
  <tableColumns count="1">
    <tableColumn id="1" xr3:uid="{00000000-0010-0000-0B00-000001000000}" name="Angrepsmetode" dataDxfId="66"/>
  </tableColumns>
  <tableStyleInfo name="TableStyleMedium2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C000000}" name="Table12" displayName="Table12" ref="F1:F36" totalsRowShown="0" headerRowDxfId="65" dataDxfId="64">
  <autoFilter ref="F1:F36" xr:uid="{00000000-0009-0000-0100-00000C000000}"/>
  <sortState xmlns:xlrd2="http://schemas.microsoft.com/office/spreadsheetml/2017/richdata2" ref="F2:F35">
    <sortCondition ref="F3"/>
  </sortState>
  <tableColumns count="1">
    <tableColumn id="1" xr3:uid="{00000000-0010-0000-0C00-000001000000}" name="Sårbarheter" dataDxfId="63"/>
  </tableColumns>
  <tableStyleInfo name="TableStyleMedium2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D000000}" name="Table13" displayName="Table13" ref="H1:H6" totalsRowShown="0" headerRowDxfId="62" dataDxfId="61">
  <autoFilter ref="H1:H6" xr:uid="{00000000-0009-0000-0100-00000D000000}"/>
  <tableColumns count="1">
    <tableColumn id="1" xr3:uid="{00000000-0010-0000-0D00-000001000000}" name="Brudd på " dataDxfId="60"/>
  </tableColumns>
  <tableStyleInfo name="TableStyleMedium2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0000000-000C-0000-FFFF-FFFF0E000000}" name="Table14" displayName="Table14" ref="M1:N33" totalsRowShown="0" headerRowDxfId="59" dataDxfId="58">
  <autoFilter ref="M1:N33" xr:uid="{00000000-0009-0000-0100-00000E000000}"/>
  <sortState xmlns:xlrd2="http://schemas.microsoft.com/office/spreadsheetml/2017/richdata2" ref="M2:N33">
    <sortCondition ref="N2"/>
  </sortState>
  <tableColumns count="2">
    <tableColumn id="1" xr3:uid="{00000000-0010-0000-0E00-000001000000}" name="Primærverdi" dataDxfId="57"/>
    <tableColumn id="2" xr3:uid="{00000000-0010-0000-0E00-000002000000}" name="Sekundærverdi" dataDxfId="56"/>
  </tableColumns>
  <tableStyleInfo name="TableStyleMedium2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00000000-000C-0000-FFFF-FFFF0F000000}" name="Table15" displayName="Table15" ref="O1:O5" totalsRowShown="0" headerRowDxfId="55" dataDxfId="54">
  <autoFilter ref="O1:O5" xr:uid="{00000000-0009-0000-0100-00000F000000}"/>
  <tableColumns count="1">
    <tableColumn id="1" xr3:uid="{00000000-0010-0000-0F00-000001000000}" name="Konfidensialitet" dataDxfId="53"/>
  </tableColumns>
  <tableStyleInfo name="TableStyleMedium2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00000000-000C-0000-FFFF-FFFF10000000}" name="Table16" displayName="Table16" ref="P1:S7" totalsRowShown="0" headerRowDxfId="52" dataDxfId="51">
  <autoFilter ref="P1:S7" xr:uid="{00000000-0009-0000-0100-000010000000}"/>
  <tableColumns count="4">
    <tableColumn id="1" xr3:uid="{00000000-0010-0000-1000-000001000000}" name="Integritet" dataDxfId="50"/>
    <tableColumn id="2" xr3:uid="{00000000-0010-0000-1000-000002000000}" name="Sikringsdomene" dataDxfId="49"/>
    <tableColumn id="3" xr3:uid="{00000000-0010-0000-1000-000003000000}" name="Kontrollformål" dataDxfId="48"/>
    <tableColumn id="4" xr3:uid="{00000000-0010-0000-1000-000004000000}" name="Tilgjengelighet" dataDxfId="47"/>
  </tableColumns>
  <tableStyleInfo name="TableStyleMedium2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00000000-000C-0000-FFFF-FFFF11000000}" name="Table17" displayName="Table17" ref="T1:T7" totalsRowShown="0" headerRowDxfId="46" dataDxfId="45">
  <autoFilter ref="T1:T7" xr:uid="{00000000-0009-0000-0100-000011000000}"/>
  <tableColumns count="1">
    <tableColumn id="1" xr3:uid="{00000000-0010-0000-1100-000001000000}" name="TiltakStrategi" dataDxfId="44"/>
  </tableColumns>
  <tableStyleInfo name="TableStyleMedium2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00000000-000C-0000-FFFF-FFFF12000000}" name="Table18" displayName="Table18" ref="W1:W5" totalsRowShown="0" headerRowDxfId="43" dataDxfId="42">
  <autoFilter ref="W1:W5" xr:uid="{00000000-0009-0000-0100-000012000000}"/>
  <tableColumns count="1">
    <tableColumn id="1" xr3:uid="{00000000-0010-0000-1200-000001000000}" name="Konsekvens" dataDxfId="41"/>
  </tableColumns>
  <tableStyleInfo name="TableStyleMedium2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00000000-000C-0000-FFFF-FFFF13000000}" name="Table920" displayName="Table920" ref="X1:X6" totalsRowShown="0" headerRowDxfId="40" dataDxfId="38" headerRowBorderDxfId="39" tableBorderDxfId="37" totalsRowBorderDxfId="36">
  <autoFilter ref="X1:X6" xr:uid="{00000000-0009-0000-0100-000013000000}"/>
  <tableColumns count="1">
    <tableColumn id="1" xr3:uid="{00000000-0010-0000-1300-000001000000}" name="Skriftlig beskrivelse" dataDxfId="35"/>
  </tableColumns>
  <tableStyleInfo name="TableStyleMedium2"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00000000-000C-0000-FFFF-FFFF14000000}" name="Table20" displayName="Table20" ref="Z1:Z10" totalsRowShown="0" headerRowDxfId="34" dataDxfId="33">
  <autoFilter ref="Z1:Z10" xr:uid="{00000000-0009-0000-0100-000014000000}"/>
  <tableColumns count="1">
    <tableColumn id="1" xr3:uid="{00000000-0010-0000-1400-000001000000}" name="Lagringssted" dataDxfId="32"/>
  </tableColumns>
  <tableStyleInfo name="TableStyleMedium2"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1" xr:uid="{00000000-000C-0000-FFFF-FFFF15000000}" name="Table21" displayName="Table21" ref="C1:C7" totalsRowShown="0" headerRowDxfId="31" dataDxfId="30">
  <autoFilter ref="C1:C7" xr:uid="{00000000-0009-0000-0100-000015000000}"/>
  <tableColumns count="1">
    <tableColumn id="1" xr3:uid="{00000000-0010-0000-1500-000001000000}" name="Vurderinger" dataDxfId="29"/>
  </tableColumns>
  <tableStyleInfo name="TableStyleMedium2"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00000000-000C-0000-FFFF-FFFF16000000}" name="Table22" displayName="Table22" ref="AD1:AD8" totalsRowShown="0" headerRowDxfId="28" dataDxfId="27">
  <autoFilter ref="AD1:AD8" xr:uid="{00000000-0009-0000-0100-000016000000}"/>
  <tableColumns count="1">
    <tableColumn id="1" xr3:uid="{00000000-0010-0000-1600-000001000000}" name="Status" dataDxfId="26"/>
  </tableColumns>
  <tableStyleInfo name="TableStyleMedium2" showFirstColumn="0" showLastColumn="0" showRowStripes="1" showColumnStripes="0"/>
</table>
</file>

<file path=xl/tables/table2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00000000-000C-0000-FFFF-FFFF17000000}" name="Table23" displayName="Table23" ref="AB1:AB8" totalsRowShown="0" headerRowDxfId="25" dataDxfId="24">
  <autoFilter ref="AB1:AB8" xr:uid="{00000000-0009-0000-0100-000017000000}"/>
  <tableColumns count="1">
    <tableColumn id="1" xr3:uid="{00000000-0010-0000-1700-000001000000}" name="Virksomhetsdomene" dataDxfId="23"/>
  </tableColumns>
  <tableStyleInfo name="TableStyleMedium2" showFirstColumn="0" showLastColumn="0" showRowStripes="1" showColumnStripes="0"/>
</table>
</file>

<file path=xl/tables/table2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7" xr:uid="{00000000-000C-0000-FFFF-FFFF18000000}" name="Table27" displayName="Table27" ref="AF1:AF5" totalsRowShown="0" headerRowDxfId="22" dataDxfId="21">
  <autoFilter ref="AF1:AF5" xr:uid="{00000000-0009-0000-0100-00001B000000}"/>
  <tableColumns count="1">
    <tableColumn id="1" xr3:uid="{00000000-0010-0000-1800-000001000000}" name="Risikokriterier" dataDxfId="20"/>
  </tableColumns>
  <tableStyleInfo name="TableStyleMedium2" showFirstColumn="0" showLastColumn="0" showRowStripes="1" showColumnStripes="0"/>
</table>
</file>

<file path=xl/tables/table2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8" xr:uid="{00000000-000C-0000-FFFF-FFFF19000000}" name="Table2729" displayName="Table2729" ref="AH1:AH5" totalsRowShown="0" headerRowDxfId="19" dataDxfId="18">
  <autoFilter ref="AH1:AH5" xr:uid="{00000000-0009-0000-0100-00001C000000}"/>
  <tableColumns count="1">
    <tableColumn id="1" xr3:uid="{00000000-0010-0000-1900-000001000000}" name="Risikokriterier" dataDxfId="17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H1" dT="2020-04-20T20:12:32.69" personId="{FCD9900C-2C38-416C-8C55-8FBD931A93CF}" id="{543D2111-DAD4-415D-BD53-CA873EB2661F}">
    <text>Erstatt verdien med ny konsekvensverdi desrom tiltaket også reduserer konsekvens.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table" Target="../tables/table7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7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table" Target="../tables/table9.xml"/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table" Target="../tables/table16.xml"/><Relationship Id="rId13" Type="http://schemas.openxmlformats.org/officeDocument/2006/relationships/table" Target="../tables/table21.xml"/><Relationship Id="rId18" Type="http://schemas.openxmlformats.org/officeDocument/2006/relationships/table" Target="../tables/table26.xml"/><Relationship Id="rId3" Type="http://schemas.openxmlformats.org/officeDocument/2006/relationships/table" Target="../tables/table11.xml"/><Relationship Id="rId7" Type="http://schemas.openxmlformats.org/officeDocument/2006/relationships/table" Target="../tables/table15.xml"/><Relationship Id="rId12" Type="http://schemas.openxmlformats.org/officeDocument/2006/relationships/table" Target="../tables/table20.xml"/><Relationship Id="rId17" Type="http://schemas.openxmlformats.org/officeDocument/2006/relationships/table" Target="../tables/table25.xml"/><Relationship Id="rId2" Type="http://schemas.openxmlformats.org/officeDocument/2006/relationships/table" Target="../tables/table10.xml"/><Relationship Id="rId16" Type="http://schemas.openxmlformats.org/officeDocument/2006/relationships/table" Target="../tables/table24.xml"/><Relationship Id="rId1" Type="http://schemas.openxmlformats.org/officeDocument/2006/relationships/printerSettings" Target="../printerSettings/printerSettings9.bin"/><Relationship Id="rId6" Type="http://schemas.openxmlformats.org/officeDocument/2006/relationships/table" Target="../tables/table14.xml"/><Relationship Id="rId11" Type="http://schemas.openxmlformats.org/officeDocument/2006/relationships/table" Target="../tables/table19.xml"/><Relationship Id="rId5" Type="http://schemas.openxmlformats.org/officeDocument/2006/relationships/table" Target="../tables/table13.xml"/><Relationship Id="rId15" Type="http://schemas.openxmlformats.org/officeDocument/2006/relationships/table" Target="../tables/table23.xml"/><Relationship Id="rId10" Type="http://schemas.openxmlformats.org/officeDocument/2006/relationships/table" Target="../tables/table18.xml"/><Relationship Id="rId4" Type="http://schemas.openxmlformats.org/officeDocument/2006/relationships/table" Target="../tables/table12.xml"/><Relationship Id="rId9" Type="http://schemas.openxmlformats.org/officeDocument/2006/relationships/table" Target="../tables/table17.xml"/><Relationship Id="rId14" Type="http://schemas.openxmlformats.org/officeDocument/2006/relationships/table" Target="../tables/table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C39"/>
  <sheetViews>
    <sheetView showGridLines="0" zoomScaleNormal="100" workbookViewId="0">
      <selection activeCell="A7" sqref="A7"/>
    </sheetView>
  </sheetViews>
  <sheetFormatPr defaultColWidth="9.140625" defaultRowHeight="15"/>
  <cols>
    <col min="1" max="1" width="30.85546875" customWidth="1"/>
    <col min="2" max="2" width="34.42578125" customWidth="1"/>
    <col min="3" max="3" width="23.7109375" customWidth="1"/>
  </cols>
  <sheetData>
    <row r="1" spans="1:2" ht="31.5">
      <c r="A1" s="61" t="s">
        <v>0</v>
      </c>
      <c r="B1" s="62"/>
    </row>
    <row r="2" spans="1:2" ht="56.25">
      <c r="A2" s="30" t="s">
        <v>1</v>
      </c>
      <c r="B2" s="6"/>
    </row>
    <row r="3" spans="1:2" ht="18.75">
      <c r="A3" s="8" t="s">
        <v>2</v>
      </c>
      <c r="B3" s="6"/>
    </row>
    <row r="4" spans="1:2" ht="18.75">
      <c r="A4" s="8" t="s">
        <v>3</v>
      </c>
      <c r="B4" s="6"/>
    </row>
    <row r="5" spans="1:2" ht="18.75">
      <c r="A5" s="8" t="s">
        <v>4</v>
      </c>
      <c r="B5" s="6"/>
    </row>
    <row r="6" spans="1:2" ht="18.75">
      <c r="A6" s="8" t="s">
        <v>5</v>
      </c>
      <c r="B6" s="6"/>
    </row>
    <row r="7" spans="1:2" ht="18.75">
      <c r="A7" s="8" t="s">
        <v>6</v>
      </c>
      <c r="B7" s="6"/>
    </row>
    <row r="8" spans="1:2" ht="18.75">
      <c r="A8" s="8" t="s">
        <v>7</v>
      </c>
      <c r="B8" s="6"/>
    </row>
    <row r="9" spans="1:2" ht="18.75">
      <c r="A9" s="8" t="s">
        <v>8</v>
      </c>
      <c r="B9" s="7"/>
    </row>
    <row r="10" spans="1:2" ht="18.75">
      <c r="A10" s="8" t="s">
        <v>9</v>
      </c>
      <c r="B10" s="6"/>
    </row>
    <row r="11" spans="1:2" ht="18.75">
      <c r="A11" s="8" t="s">
        <v>10</v>
      </c>
      <c r="B11" s="6"/>
    </row>
    <row r="12" spans="1:2" ht="18.75">
      <c r="A12" s="8" t="s">
        <v>11</v>
      </c>
      <c r="B12" s="6"/>
    </row>
    <row r="13" spans="1:2" ht="18.75">
      <c r="A13" s="8" t="s">
        <v>12</v>
      </c>
      <c r="B13" s="6"/>
    </row>
    <row r="14" spans="1:2" ht="18.75">
      <c r="A14" s="8" t="s">
        <v>13</v>
      </c>
      <c r="B14" s="6"/>
    </row>
    <row r="17" spans="1:3" ht="31.5">
      <c r="A17" s="63" t="s">
        <v>14</v>
      </c>
      <c r="B17" s="63"/>
      <c r="C17" s="64"/>
    </row>
    <row r="18" spans="1:3" ht="18.75">
      <c r="A18" s="8" t="s">
        <v>15</v>
      </c>
      <c r="B18" s="8" t="s">
        <v>16</v>
      </c>
      <c r="C18" s="4" t="s">
        <v>17</v>
      </c>
    </row>
    <row r="19" spans="1:3" ht="18.75">
      <c r="A19" s="6"/>
      <c r="B19" s="6"/>
      <c r="C19" s="9"/>
    </row>
    <row r="20" spans="1:3" ht="18.75">
      <c r="A20" s="6"/>
      <c r="B20" s="6"/>
      <c r="C20" s="9"/>
    </row>
    <row r="21" spans="1:3" ht="18.75">
      <c r="A21" s="6"/>
      <c r="B21" s="6"/>
      <c r="C21" s="9"/>
    </row>
    <row r="22" spans="1:3" ht="18.75">
      <c r="A22" s="6"/>
      <c r="B22" s="6"/>
      <c r="C22" s="9"/>
    </row>
    <row r="23" spans="1:3" ht="18.75">
      <c r="A23" s="6"/>
      <c r="B23" s="6"/>
      <c r="C23" s="9"/>
    </row>
    <row r="24" spans="1:3" ht="18.75">
      <c r="A24" s="6"/>
      <c r="B24" s="6"/>
      <c r="C24" s="9"/>
    </row>
    <row r="25" spans="1:3" ht="18.75">
      <c r="A25" s="6"/>
      <c r="B25" s="7"/>
      <c r="C25" s="9"/>
    </row>
    <row r="26" spans="1:3" ht="18.75">
      <c r="A26" s="6"/>
      <c r="B26" s="6"/>
      <c r="C26" s="9"/>
    </row>
    <row r="27" spans="1:3" ht="18.75">
      <c r="A27" s="6"/>
      <c r="B27" s="6"/>
      <c r="C27" s="9"/>
    </row>
    <row r="28" spans="1:3" ht="18.75">
      <c r="A28" s="6"/>
      <c r="B28" s="6"/>
      <c r="C28" s="9"/>
    </row>
    <row r="29" spans="1:3" ht="18.75">
      <c r="A29" s="6"/>
      <c r="B29" s="6"/>
      <c r="C29" s="9"/>
    </row>
    <row r="30" spans="1:3" ht="18.75">
      <c r="A30" s="6"/>
      <c r="B30" s="6"/>
      <c r="C30" s="9"/>
    </row>
    <row r="31" spans="1:3">
      <c r="A31" s="9"/>
      <c r="B31" s="5"/>
      <c r="C31" s="9"/>
    </row>
    <row r="32" spans="1:3">
      <c r="A32" s="9"/>
      <c r="B32" s="5"/>
      <c r="C32" s="9"/>
    </row>
    <row r="33" spans="1:3">
      <c r="A33" s="9"/>
      <c r="B33" s="5"/>
      <c r="C33" s="9"/>
    </row>
    <row r="34" spans="1:3">
      <c r="A34" s="9"/>
      <c r="B34" s="5"/>
      <c r="C34" s="9"/>
    </row>
    <row r="35" spans="1:3">
      <c r="A35" s="9"/>
      <c r="B35" s="5"/>
      <c r="C35" s="9"/>
    </row>
    <row r="36" spans="1:3">
      <c r="A36" s="9"/>
      <c r="B36" s="5"/>
      <c r="C36" s="9"/>
    </row>
    <row r="37" spans="1:3">
      <c r="A37" s="9"/>
      <c r="B37" s="5"/>
      <c r="C37" s="9"/>
    </row>
    <row r="38" spans="1:3">
      <c r="A38" s="9"/>
      <c r="B38" s="5"/>
      <c r="C38" s="9"/>
    </row>
    <row r="39" spans="1:3">
      <c r="A39" s="9"/>
      <c r="B39" s="5"/>
      <c r="C39" s="9"/>
    </row>
  </sheetData>
  <mergeCells count="2">
    <mergeCell ref="A1:B1"/>
    <mergeCell ref="A17:C17"/>
  </mergeCells>
  <dataValidations count="10">
    <dataValidation allowBlank="1" showInputMessage="1" showErrorMessage="1" promptTitle="Prosess" prompt="Hvis systemet understøtter en definert prosess så beskrives den her. " sqref="A6" xr:uid="{00000000-0002-0000-0000-000000000000}"/>
    <dataValidation allowBlank="1" showInputMessage="1" showErrorMessage="1" prompt="Hvilken funksjon understøtter systemet? For eksempel regnskap, undervisning, HR, hendelseshåndtering, forskning, etc..." sqref="A7" xr:uid="{00000000-0002-0000-0000-000001000000}"/>
    <dataValidation allowBlank="1" showInputMessage="1" showErrorMessage="1" prompt="Kort skriftlig beskrivelse av systemet" sqref="A9" xr:uid="{00000000-0002-0000-0000-000002000000}"/>
    <dataValidation allowBlank="1" showInputMessage="1" showErrorMessage="1" prompt="I hvilke avdelinger og/eller institutter mm. benyttes tjenesten?" sqref="A10" xr:uid="{00000000-0002-0000-0000-000003000000}"/>
    <dataValidation allowBlank="1" showInputMessage="1" showErrorMessage="1" prompt="Anig hvilke operasjonell status applikasjon eller systemet er i.  Hvis det ikke passer velg N/A" sqref="A8" xr:uid="{00000000-0002-0000-0000-000004000000}"/>
    <dataValidation allowBlank="1" showInputMessage="1" showErrorMessage="1" prompt="Hvor mange brukere har tjenesten? Eller kommer til ha for systemer som ikke har blitt rullet ut?" sqref="A11" xr:uid="{00000000-0002-0000-0000-000005000000}"/>
    <dataValidation allowBlank="1" showInputMessage="1" showErrorMessage="1" prompt="Hvem er ansvarlig for drift og vedlikehold av systemet? " sqref="A12" xr:uid="{00000000-0002-0000-0000-000006000000}"/>
    <dataValidation allowBlank="1" showInputMessage="1" showErrorMessage="1" prompt="Hvilken hardware infrastruktur kjører systemet/tjenesten på? (hvis ikke anvendelig for omfanget skriv N/A)" sqref="A13" xr:uid="{00000000-0002-0000-0000-000007000000}"/>
    <dataValidation allowBlank="1" showInputMessage="1" showErrorMessage="1" prompt="Hvilket operativsystem, software, og/eller applikasjoner kjøres systemet på?_x000a_(hvis ikke anvendelig for omfanget skriv N/A)" sqref="A14" xr:uid="{00000000-0002-0000-0000-000008000000}"/>
    <dataValidation allowBlank="1" showInputMessage="1" showErrorMessage="1" prompt="Se alternativer i besvarelsescelle. " sqref="A5" xr:uid="{00000000-0002-0000-0000-000009000000}"/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A000000}">
          <x14:formula1>
            <xm:f>Kategorier!$AD$2:$AD$8</xm:f>
          </x14:formula1>
          <xm:sqref>B8</xm:sqref>
        </x14:dataValidation>
        <x14:dataValidation type="list" allowBlank="1" showInputMessage="1" showErrorMessage="1" xr:uid="{00000000-0002-0000-0000-00000B000000}">
          <x14:formula1>
            <xm:f>Kategorier!$AB$2:$AB$8</xm:f>
          </x14:formula1>
          <xm:sqref>B5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H33"/>
  <sheetViews>
    <sheetView zoomScale="140" zoomScaleNormal="140" workbookViewId="0">
      <selection activeCell="A2" sqref="A2"/>
    </sheetView>
  </sheetViews>
  <sheetFormatPr defaultColWidth="9.140625" defaultRowHeight="15"/>
  <cols>
    <col min="1" max="1" width="28.28515625" customWidth="1"/>
    <col min="2" max="2" width="20.28515625" customWidth="1"/>
    <col min="3" max="3" width="14.140625" customWidth="1"/>
    <col min="4" max="4" width="16.5703125" customWidth="1"/>
    <col min="5" max="5" width="19.85546875" customWidth="1"/>
    <col min="6" max="6" width="17.85546875" customWidth="1"/>
    <col min="7" max="7" width="18" customWidth="1"/>
    <col min="8" max="8" width="19.140625" customWidth="1"/>
  </cols>
  <sheetData>
    <row r="1" spans="1:8" ht="30">
      <c r="A1" t="s">
        <v>18</v>
      </c>
      <c r="B1" s="3" t="s">
        <v>19</v>
      </c>
      <c r="C1" s="3" t="s">
        <v>20</v>
      </c>
      <c r="D1" s="3" t="s">
        <v>21</v>
      </c>
      <c r="E1" s="3" t="s">
        <v>22</v>
      </c>
      <c r="F1" s="3" t="s">
        <v>23</v>
      </c>
      <c r="G1" t="s">
        <v>24</v>
      </c>
      <c r="H1" t="s">
        <v>25</v>
      </c>
    </row>
    <row r="2" spans="1:8" ht="30">
      <c r="A2" t="s">
        <v>26</v>
      </c>
      <c r="B2" s="3" t="s">
        <v>27</v>
      </c>
      <c r="C2" s="3"/>
      <c r="D2" s="3"/>
      <c r="E2" s="3"/>
      <c r="F2" t="s">
        <v>28</v>
      </c>
      <c r="G2" t="s">
        <v>29</v>
      </c>
      <c r="H2" t="s">
        <v>30</v>
      </c>
    </row>
    <row r="3" spans="1:8">
      <c r="B3" s="3"/>
      <c r="C3" s="3"/>
      <c r="D3" s="3"/>
      <c r="E3" s="3"/>
    </row>
    <row r="4" spans="1:8">
      <c r="B4" s="3"/>
      <c r="C4" s="3"/>
      <c r="D4" s="3"/>
      <c r="E4" s="3"/>
    </row>
    <row r="5" spans="1:8">
      <c r="B5" s="3"/>
      <c r="C5" s="3"/>
      <c r="D5" s="3"/>
      <c r="E5" s="3"/>
    </row>
    <row r="6" spans="1:8">
      <c r="B6" s="3"/>
      <c r="C6" s="3"/>
      <c r="D6" s="3"/>
      <c r="E6" s="3"/>
    </row>
    <row r="7" spans="1:8">
      <c r="B7" s="3"/>
      <c r="C7" s="3"/>
      <c r="D7" s="3"/>
      <c r="E7" s="3"/>
    </row>
    <row r="8" spans="1:8">
      <c r="B8" s="3"/>
      <c r="C8" s="3"/>
      <c r="D8" s="3"/>
      <c r="E8" s="3"/>
    </row>
    <row r="9" spans="1:8">
      <c r="B9" s="3"/>
      <c r="C9" s="3"/>
      <c r="D9" s="3"/>
      <c r="E9" s="3"/>
    </row>
    <row r="10" spans="1:8">
      <c r="B10" s="3"/>
      <c r="C10" s="3"/>
      <c r="D10" s="3"/>
      <c r="E10" s="3"/>
    </row>
    <row r="11" spans="1:8">
      <c r="B11" s="3"/>
      <c r="C11" s="3"/>
      <c r="D11" s="3"/>
      <c r="E11" s="3"/>
    </row>
    <row r="12" spans="1:8">
      <c r="B12" s="3"/>
      <c r="C12" s="3"/>
      <c r="D12" s="3"/>
      <c r="E12" s="3"/>
    </row>
    <row r="13" spans="1:8">
      <c r="B13" s="3"/>
      <c r="C13" s="3"/>
      <c r="D13" s="3"/>
      <c r="E13" s="3"/>
    </row>
    <row r="14" spans="1:8">
      <c r="B14" s="3"/>
      <c r="C14" s="3"/>
      <c r="D14" s="3"/>
      <c r="E14" s="3"/>
    </row>
    <row r="15" spans="1:8">
      <c r="B15" s="3"/>
      <c r="C15" s="3"/>
      <c r="D15" s="3"/>
      <c r="E15" s="3"/>
    </row>
    <row r="16" spans="1:8">
      <c r="B16" s="3"/>
      <c r="C16" s="3"/>
      <c r="D16" s="3"/>
      <c r="E16" s="3"/>
    </row>
    <row r="17" spans="1:8">
      <c r="B17" s="3"/>
      <c r="C17" s="3"/>
      <c r="D17" s="3"/>
      <c r="E17" s="3"/>
    </row>
    <row r="18" spans="1:8">
      <c r="A18" t="s">
        <v>31</v>
      </c>
      <c r="B18" s="43"/>
      <c r="C18" s="43"/>
      <c r="D18" s="43"/>
      <c r="E18" s="43"/>
      <c r="F18" s="45"/>
      <c r="G18" s="45"/>
      <c r="H18" s="47"/>
    </row>
    <row r="19" spans="1:8">
      <c r="B19" s="42"/>
      <c r="C19" s="42"/>
      <c r="D19" s="42"/>
      <c r="E19" s="42"/>
      <c r="F19" s="44"/>
      <c r="G19" s="44"/>
      <c r="H19" s="46"/>
    </row>
    <row r="20" spans="1:8">
      <c r="B20" s="43"/>
      <c r="C20" s="43"/>
      <c r="D20" s="43"/>
      <c r="E20" s="43"/>
      <c r="F20" s="45"/>
      <c r="G20" s="45"/>
      <c r="H20" s="47"/>
    </row>
    <row r="21" spans="1:8">
      <c r="B21" s="42"/>
      <c r="C21" s="42"/>
      <c r="D21" s="42"/>
      <c r="E21" s="42"/>
      <c r="F21" s="44"/>
      <c r="G21" s="44"/>
      <c r="H21" s="46"/>
    </row>
    <row r="22" spans="1:8">
      <c r="B22" s="43"/>
      <c r="C22" s="43"/>
      <c r="D22" s="43"/>
      <c r="E22" s="43"/>
      <c r="F22" s="45"/>
      <c r="G22" s="45"/>
      <c r="H22" s="47"/>
    </row>
    <row r="23" spans="1:8">
      <c r="B23" s="42"/>
      <c r="C23" s="42"/>
      <c r="D23" s="42"/>
      <c r="E23" s="42"/>
      <c r="F23" s="44"/>
      <c r="G23" s="44"/>
      <c r="H23" s="46"/>
    </row>
    <row r="24" spans="1:8">
      <c r="B24" s="43"/>
      <c r="C24" s="43"/>
      <c r="D24" s="43"/>
      <c r="E24" s="43"/>
      <c r="F24" s="45"/>
      <c r="G24" s="45"/>
      <c r="H24" s="47"/>
    </row>
    <row r="25" spans="1:8">
      <c r="B25" s="42"/>
      <c r="C25" s="42"/>
      <c r="D25" s="42"/>
      <c r="E25" s="42"/>
      <c r="F25" s="44"/>
      <c r="G25" s="44"/>
      <c r="H25" s="46"/>
    </row>
    <row r="26" spans="1:8">
      <c r="B26" s="43"/>
      <c r="C26" s="43"/>
      <c r="D26" s="43"/>
      <c r="E26" s="43"/>
      <c r="F26" s="45"/>
      <c r="G26" s="45"/>
      <c r="H26" s="47"/>
    </row>
    <row r="27" spans="1:8">
      <c r="B27" s="42"/>
      <c r="C27" s="42"/>
      <c r="D27" s="42"/>
      <c r="E27" s="42"/>
      <c r="F27" s="44"/>
      <c r="G27" s="44"/>
      <c r="H27" s="46"/>
    </row>
    <row r="28" spans="1:8">
      <c r="B28" s="43"/>
      <c r="C28" s="43"/>
      <c r="D28" s="43"/>
      <c r="E28" s="43"/>
      <c r="F28" s="45"/>
      <c r="G28" s="45"/>
      <c r="H28" s="47"/>
    </row>
    <row r="29" spans="1:8">
      <c r="B29" s="42"/>
      <c r="C29" s="42"/>
      <c r="D29" s="42"/>
      <c r="E29" s="42"/>
      <c r="F29" s="44"/>
      <c r="G29" s="44"/>
      <c r="H29" s="46"/>
    </row>
    <row r="30" spans="1:8">
      <c r="B30" s="43"/>
      <c r="C30" s="43"/>
      <c r="D30" s="43"/>
      <c r="E30" s="43"/>
      <c r="F30" s="45"/>
      <c r="G30" s="45"/>
      <c r="H30" s="47"/>
    </row>
    <row r="31" spans="1:8">
      <c r="B31" s="42"/>
      <c r="C31" s="42"/>
      <c r="D31" s="42"/>
      <c r="E31" s="42"/>
      <c r="F31" s="44"/>
      <c r="G31" s="44"/>
      <c r="H31" s="46"/>
    </row>
    <row r="32" spans="1:8">
      <c r="B32" s="43"/>
      <c r="C32" s="43"/>
      <c r="D32" s="43"/>
      <c r="E32" s="43"/>
      <c r="F32" s="45"/>
      <c r="G32" s="45"/>
      <c r="H32" s="47"/>
    </row>
    <row r="33" spans="2:8">
      <c r="B33" s="42"/>
      <c r="C33" s="42"/>
      <c r="D33" s="42"/>
      <c r="E33" s="42"/>
      <c r="F33" s="44"/>
      <c r="G33" s="44"/>
      <c r="H33" s="46"/>
    </row>
  </sheetData>
  <conditionalFormatting sqref="F2">
    <cfRule type="cellIs" dxfId="141" priority="14" operator="between">
      <formula>"Strengt fortrolig"</formula>
      <formula>"Strengt fortrolig"</formula>
    </cfRule>
  </conditionalFormatting>
  <conditionalFormatting sqref="F3:F33">
    <cfRule type="cellIs" dxfId="140" priority="12" operator="between">
      <formula>"Strengt fortrolig"</formula>
      <formula>"Strengt fortrolig"</formula>
    </cfRule>
  </conditionalFormatting>
  <conditionalFormatting sqref="F2:F33">
    <cfRule type="cellIs" dxfId="139" priority="11" operator="equal">
      <formula>"Fortrolig"</formula>
    </cfRule>
  </conditionalFormatting>
  <conditionalFormatting sqref="F1:F33">
    <cfRule type="cellIs" dxfId="138" priority="6" operator="equal">
      <formula>"Åpen"</formula>
    </cfRule>
    <cfRule type="cellIs" dxfId="137" priority="10" operator="equal">
      <formula>"Intern"</formula>
    </cfRule>
  </conditionalFormatting>
  <conditionalFormatting sqref="G1:G33">
    <cfRule type="cellIs" dxfId="136" priority="5" operator="equal">
      <formula>"Ingen betydning"</formula>
    </cfRule>
    <cfRule type="cellIs" dxfId="135" priority="7" operator="equal">
      <formula>"Forventet"</formula>
    </cfRule>
    <cfRule type="cellIs" dxfId="134" priority="8" operator="equal">
      <formula>"Avhengig"</formula>
    </cfRule>
    <cfRule type="cellIs" dxfId="133" priority="9" operator="equal">
      <formula>"Kritisk"</formula>
    </cfRule>
  </conditionalFormatting>
  <conditionalFormatting sqref="H1:H33">
    <cfRule type="cellIs" dxfId="132" priority="1" operator="equal">
      <formula>"Umiddelbart"</formula>
    </cfRule>
    <cfRule type="cellIs" dxfId="131" priority="2" operator="equal">
      <formula>"4 timer"</formula>
    </cfRule>
    <cfRule type="cellIs" dxfId="130" priority="3" operator="equal">
      <formula>"2 dager"</formula>
    </cfRule>
    <cfRule type="cellIs" dxfId="129" priority="4" operator="equal">
      <formula>"Ingen betydning"</formula>
    </cfRule>
  </conditionalFormatting>
  <dataValidations count="8">
    <dataValidation allowBlank="1" showInputMessage="1" showErrorMessage="1" promptTitle="Verdi" prompt="Kartlegging av informasjons og annet som har verdi for organisasjonen og/eller systemet som risikovurderes. Start med informasjonsverdier. Bruk nedtrekksliste." sqref="A1" xr:uid="{00000000-0002-0000-0100-000000000000}"/>
    <dataValidation allowBlank="1" showInputMessage="1" showErrorMessage="1" promptTitle="Verdibeskrivelse" prompt="Beskrivelse av informasjonsverdien, for eksempel hvis verdien er &quot;Forskningsinformasjon&quot; så beskrives det i mer detalj hva informasjonen er og består av. " sqref="B1" xr:uid="{00000000-0002-0000-0100-000001000000}"/>
    <dataValidation allowBlank="1" showInputMessage="1" showErrorMessage="1" promptTitle="Lagringssted" prompt="Beskriver hvor informasjonsverdien er lagret og eventuelt hvor den flyter." sqref="C1" xr:uid="{00000000-0002-0000-0100-000002000000}"/>
    <dataValidation allowBlank="1" showInputMessage="1" showErrorMessage="1" promptTitle="Sensitivitet (Konfidensialitet)" prompt="Estimat av hvor sensitiv informasjonsaktiva er innenfor informasjonsklassifiseringsskalaen til NTNU." sqref="F1" xr:uid="{00000000-0002-0000-0100-000003000000}"/>
    <dataValidation allowBlank="1" showInputMessage="1" showErrorMessage="1" promptTitle="Integritet" prompt="Estimat av hvor viktig det er at informasjonsaktiva er oppdatert og riktig? Benytt NTNU dataklassifiseringer. For eks, for helsedata vil brudd på integritet medføre risiko for feilbehandling av pasienter." sqref="G1" xr:uid="{00000000-0002-0000-0100-000004000000}"/>
    <dataValidation allowBlank="1" showInputMessage="1" showErrorMessage="1" promptTitle="Tilgjengelighet" prompt="Hva er konsekvensen av at verdien er utilgjengelig innenfor definerte tidsintervaller? For å vurdere tjenestens tilgjengelighet så foreslår vi å bruke &quot;Tjeneste&quot; som egen aktivabeskrivelse. Benytt NTNU dataklassifisering." sqref="H1" xr:uid="{00000000-0002-0000-0100-000005000000}"/>
    <dataValidation allowBlank="1" showInputMessage="1" showErrorMessage="1" promptTitle="Verdieier" prompt="Hvem er det som eier verdien?" sqref="D1" xr:uid="{00000000-0002-0000-0100-000006000000}"/>
    <dataValidation allowBlank="1" showInputMessage="1" showErrorMessage="1" promptTitle="Verdibruker" prompt="Hvem er det som bruker verdien?" sqref="E1" xr:uid="{00000000-0002-0000-0100-000007000000}"/>
  </dataValidations>
  <pageMargins left="0.7" right="0.7" top="0.75" bottom="0.75" header="0.3" footer="0.3"/>
  <pageSetup paperSize="9" orientation="portrait" r:id="rId1"/>
  <tableParts count="2">
    <tablePart r:id="rId2"/>
    <tablePart r:id="rId3"/>
  </tableParts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Velg sensitivitetsnivå" xr:uid="{00000000-0002-0000-0100-000008000000}">
          <x14:formula1>
            <xm:f>Kategorier!$O$2:$O$5</xm:f>
          </x14:formula1>
          <xm:sqref>F2:F33</xm:sqref>
        </x14:dataValidation>
        <x14:dataValidation type="list" allowBlank="1" showInputMessage="1" showErrorMessage="1" promptTitle="Velg integritetsnivå" xr:uid="{00000000-0002-0000-0100-000009000000}">
          <x14:formula1>
            <xm:f>Kategorier!$P$2:$P$5</xm:f>
          </x14:formula1>
          <xm:sqref>G2:G33</xm:sqref>
        </x14:dataValidation>
        <x14:dataValidation type="list" allowBlank="1" showInputMessage="1" showErrorMessage="1" promptTitle="Velg tilgjenglighetsnivå" xr:uid="{00000000-0002-0000-0100-00000A000000}">
          <x14:formula1>
            <xm:f>Kategorier!$S$2:$S$5</xm:f>
          </x14:formula1>
          <xm:sqref>H2:H33</xm:sqref>
        </x14:dataValidation>
        <x14:dataValidation type="list" allowBlank="1" showInputMessage="1" showErrorMessage="1" xr:uid="{00000000-0002-0000-0100-00000B000000}">
          <x14:formula1>
            <xm:f>Kategorier!$N$2:$N$14</xm:f>
          </x14:formula1>
          <xm:sqref>A19:A33</xm:sqref>
        </x14:dataValidation>
        <x14:dataValidation type="list" allowBlank="1" showInputMessage="1" showErrorMessage="1" errorTitle="Velg fra listen" error="Gi skrifltig beskrivelse i kolonnen ved siden av" promptTitle="Velg verditype" xr:uid="{00000000-0002-0000-0100-00000C000000}">
          <x14:formula1>
            <xm:f>Kategorier!$M$2:$M$20</xm:f>
          </x14:formula1>
          <xm:sqref>A2:A17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G19"/>
  <sheetViews>
    <sheetView zoomScale="110" zoomScaleNormal="110" workbookViewId="0">
      <selection activeCell="D5" sqref="D5"/>
    </sheetView>
  </sheetViews>
  <sheetFormatPr defaultColWidth="9.140625" defaultRowHeight="15"/>
  <cols>
    <col min="1" max="1" width="23.28515625" customWidth="1"/>
    <col min="2" max="2" width="19.7109375" customWidth="1"/>
    <col min="3" max="3" width="27.28515625" customWidth="1"/>
    <col min="4" max="4" width="22" customWidth="1"/>
    <col min="5" max="5" width="17.42578125" customWidth="1"/>
    <col min="6" max="6" width="18.28515625" bestFit="1" customWidth="1"/>
    <col min="7" max="7" width="80" customWidth="1"/>
    <col min="8" max="8" width="17.28515625" customWidth="1"/>
    <col min="9" max="9" width="7.140625" bestFit="1" customWidth="1"/>
  </cols>
  <sheetData>
    <row r="1" spans="1:7" ht="45">
      <c r="A1" t="s">
        <v>32</v>
      </c>
      <c r="B1" s="3" t="s">
        <v>33</v>
      </c>
      <c r="C1" s="3" t="s">
        <v>34</v>
      </c>
      <c r="D1" s="3" t="s">
        <v>35</v>
      </c>
      <c r="E1" s="3" t="s">
        <v>36</v>
      </c>
      <c r="F1" s="3" t="s">
        <v>37</v>
      </c>
      <c r="G1" s="3" t="s">
        <v>38</v>
      </c>
    </row>
    <row r="2" spans="1:7" ht="30">
      <c r="A2" s="3" t="s">
        <v>39</v>
      </c>
      <c r="B2" s="3" t="s">
        <v>40</v>
      </c>
      <c r="C2" s="3" t="s">
        <v>41</v>
      </c>
      <c r="D2" s="3" t="s">
        <v>42</v>
      </c>
      <c r="E2" s="3" t="s">
        <v>43</v>
      </c>
      <c r="F2" s="3"/>
    </row>
    <row r="3" spans="1:7" ht="60">
      <c r="A3" s="3" t="s">
        <v>44</v>
      </c>
      <c r="B3" s="3" t="s">
        <v>45</v>
      </c>
      <c r="C3" s="3" t="s">
        <v>46</v>
      </c>
      <c r="D3" s="3" t="s">
        <v>47</v>
      </c>
      <c r="E3" s="3" t="s">
        <v>43</v>
      </c>
      <c r="F3" s="3"/>
    </row>
    <row r="4" spans="1:7" ht="45">
      <c r="A4" s="3" t="s">
        <v>48</v>
      </c>
      <c r="B4" s="3" t="s">
        <v>49</v>
      </c>
      <c r="C4" s="3" t="s">
        <v>50</v>
      </c>
      <c r="D4" s="3" t="s">
        <v>51</v>
      </c>
      <c r="E4" s="3" t="s">
        <v>43</v>
      </c>
      <c r="F4" s="3"/>
    </row>
    <row r="5" spans="1:7" ht="30">
      <c r="A5" s="3" t="s">
        <v>52</v>
      </c>
      <c r="B5" s="3" t="s">
        <v>53</v>
      </c>
      <c r="C5" s="3" t="s">
        <v>54</v>
      </c>
      <c r="D5" s="3" t="s">
        <v>55</v>
      </c>
      <c r="E5" s="3" t="s">
        <v>56</v>
      </c>
      <c r="F5" s="3"/>
    </row>
    <row r="6" spans="1:7" ht="45">
      <c r="A6" s="3" t="s">
        <v>57</v>
      </c>
      <c r="B6" s="3" t="s">
        <v>58</v>
      </c>
      <c r="C6" s="3" t="s">
        <v>59</v>
      </c>
      <c r="D6" s="3" t="s">
        <v>60</v>
      </c>
      <c r="E6" s="3" t="s">
        <v>56</v>
      </c>
      <c r="F6" s="3"/>
    </row>
    <row r="7" spans="1:7">
      <c r="A7" s="3" t="s">
        <v>61</v>
      </c>
      <c r="B7" s="3" t="s">
        <v>62</v>
      </c>
      <c r="C7" s="3"/>
      <c r="D7" s="3"/>
      <c r="E7" s="3"/>
      <c r="F7" s="3"/>
    </row>
    <row r="8" spans="1:7" ht="75">
      <c r="A8" s="3" t="s">
        <v>63</v>
      </c>
      <c r="B8" s="3" t="s">
        <v>64</v>
      </c>
      <c r="C8" s="3" t="s">
        <v>65</v>
      </c>
      <c r="D8" s="3" t="s">
        <v>66</v>
      </c>
      <c r="E8" s="3" t="s">
        <v>43</v>
      </c>
      <c r="F8" s="3"/>
    </row>
    <row r="9" spans="1:7" ht="60">
      <c r="A9" s="3" t="s">
        <v>67</v>
      </c>
      <c r="B9" s="3" t="s">
        <v>68</v>
      </c>
      <c r="C9" s="3" t="s">
        <v>69</v>
      </c>
      <c r="D9" s="3" t="s">
        <v>70</v>
      </c>
      <c r="E9" s="3" t="s">
        <v>71</v>
      </c>
      <c r="F9" s="3"/>
    </row>
    <row r="10" spans="1:7" ht="75">
      <c r="A10" s="3" t="s">
        <v>72</v>
      </c>
      <c r="B10" s="3" t="s">
        <v>73</v>
      </c>
      <c r="C10" s="3" t="s">
        <v>74</v>
      </c>
      <c r="D10" s="3" t="s">
        <v>70</v>
      </c>
      <c r="E10" s="3" t="s">
        <v>43</v>
      </c>
      <c r="F10" s="3"/>
    </row>
    <row r="11" spans="1:7">
      <c r="A11" s="3" t="s">
        <v>75</v>
      </c>
      <c r="B11" s="3" t="s">
        <v>76</v>
      </c>
      <c r="C11" s="3" t="s">
        <v>41</v>
      </c>
      <c r="D11" s="3" t="s">
        <v>41</v>
      </c>
      <c r="E11" s="3"/>
      <c r="F11" s="3"/>
    </row>
    <row r="12" spans="1:7">
      <c r="A12" s="3" t="s">
        <v>77</v>
      </c>
      <c r="B12" s="3" t="s">
        <v>78</v>
      </c>
      <c r="C12" s="3" t="s">
        <v>79</v>
      </c>
      <c r="D12" s="3" t="s">
        <v>80</v>
      </c>
      <c r="E12" s="3" t="s">
        <v>81</v>
      </c>
      <c r="F12" s="3"/>
    </row>
    <row r="13" spans="1:7" ht="30">
      <c r="A13" s="3" t="s">
        <v>82</v>
      </c>
      <c r="B13" s="3" t="s">
        <v>83</v>
      </c>
      <c r="C13" s="3" t="s">
        <v>84</v>
      </c>
      <c r="D13" s="3" t="s">
        <v>85</v>
      </c>
      <c r="E13" s="3" t="s">
        <v>56</v>
      </c>
      <c r="F13" s="3"/>
    </row>
    <row r="14" spans="1:7">
      <c r="A14" s="3" t="s">
        <v>41</v>
      </c>
      <c r="B14" s="3"/>
      <c r="C14" s="3"/>
      <c r="D14" s="3"/>
      <c r="E14" s="3"/>
      <c r="F14" s="3"/>
    </row>
    <row r="15" spans="1:7">
      <c r="A15" s="3"/>
      <c r="B15" s="3"/>
      <c r="C15" s="3"/>
      <c r="D15" s="3"/>
      <c r="E15" s="3"/>
      <c r="F15" s="3"/>
    </row>
    <row r="16" spans="1:7">
      <c r="A16" s="3"/>
      <c r="B16" s="3"/>
      <c r="C16" s="3"/>
      <c r="D16" s="3"/>
      <c r="E16" s="3"/>
      <c r="F16" s="3"/>
    </row>
    <row r="17" spans="1:6">
      <c r="A17" s="3"/>
      <c r="B17" s="3"/>
      <c r="C17" s="3"/>
      <c r="D17" s="3"/>
      <c r="E17" s="3"/>
      <c r="F17" s="3"/>
    </row>
    <row r="18" spans="1:6">
      <c r="A18" s="3"/>
      <c r="B18" s="3"/>
      <c r="C18" s="3"/>
      <c r="D18" s="3"/>
      <c r="E18" s="3"/>
      <c r="F18" s="3"/>
    </row>
    <row r="19" spans="1:6">
      <c r="A19" s="3"/>
      <c r="B19" s="3"/>
      <c r="C19" s="3"/>
      <c r="D19" s="3"/>
      <c r="E19" s="3"/>
      <c r="F19" s="3"/>
    </row>
  </sheetData>
  <dataValidations count="5">
    <dataValidation allowBlank="1" showInputMessage="1" showErrorMessage="1" promptTitle="Trussel" prompt="Beskriver opprinnelsen til trusselen, som oftest er denne menneskelig. " sqref="A1" xr:uid="{00000000-0002-0000-0200-000000000000}"/>
    <dataValidation allowBlank="1" showInputMessage="1" showErrorMessage="1" promptTitle="Motivasjon" prompt="Definerer den primære motivasjonen for å starte angrepet, tidligere arbeid på ondsinnede motivasjoner. Motivasjonen bak angrepet vil være avgjørende for konsekvensen." sqref="B1" xr:uid="{00000000-0002-0000-0200-000001000000}"/>
    <dataValidation allowBlank="1" showInputMessage="1" showErrorMessage="1" promptTitle="Intensjon" prompt="Definerer angriperens målsettinger for angrepet. " sqref="C1" xr:uid="{00000000-0002-0000-0200-000002000000}"/>
    <dataValidation allowBlank="1" showInputMessage="1" showErrorMessage="1" promptTitle="Angrepsmetode" prompt="Typiske angrepsmetoder som trusselen benytter seg av. " sqref="D1" xr:uid="{00000000-0002-0000-0200-000003000000}"/>
    <dataValidation allowBlank="1" showInputMessage="1" showErrorMessage="1" promptTitle="Hyppighet" prompt="Denne kolonnen indikerer hvor ofte truslen opptrer i NTNUs systemer. Begrepene er definert i Risikomatrise og tabeller skillearket. Disse tallene kan nyttes som indikator på sannsynligheter i risiko hvor trusselen er innvolvert." sqref="E1:F1" xr:uid="{00000000-0002-0000-0200-000004000000}"/>
  </dataValidations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Trusselens hyppighet" prompt="Denne kolonnen indikerer hvor ofte truslen opptrer i NTNUs systemer. Begrepene er definert i Risikomatrise og tabeller skillearket." xr:uid="{00000000-0002-0000-0200-000005000000}">
          <x14:formula1>
            <xm:f>Kategorier!$X$2:$X$6</xm:f>
          </x14:formula1>
          <xm:sqref>E2:F19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H30"/>
  <sheetViews>
    <sheetView zoomScaleNormal="100" workbookViewId="0">
      <selection activeCell="E2" sqref="E2"/>
    </sheetView>
  </sheetViews>
  <sheetFormatPr defaultColWidth="9.140625" defaultRowHeight="15"/>
  <cols>
    <col min="1" max="1" width="21.7109375" customWidth="1"/>
    <col min="2" max="2" width="31.140625" style="3" customWidth="1"/>
    <col min="3" max="3" width="27.28515625" customWidth="1"/>
    <col min="4" max="4" width="15" customWidth="1"/>
    <col min="5" max="5" width="15.7109375" customWidth="1"/>
    <col min="6" max="6" width="19.140625" customWidth="1"/>
  </cols>
  <sheetData>
    <row r="1" spans="1:8">
      <c r="A1" t="s">
        <v>86</v>
      </c>
      <c r="B1" s="3" t="s">
        <v>87</v>
      </c>
      <c r="C1" t="s">
        <v>88</v>
      </c>
      <c r="D1" t="s">
        <v>89</v>
      </c>
      <c r="E1" t="s">
        <v>90</v>
      </c>
      <c r="F1" t="s">
        <v>91</v>
      </c>
    </row>
    <row r="2" spans="1:8">
      <c r="H2" s="18"/>
    </row>
    <row r="30" spans="1:1">
      <c r="A30" t="s">
        <v>41</v>
      </c>
    </row>
  </sheetData>
  <dataValidations count="4">
    <dataValidation allowBlank="1" showInputMessage="1" showErrorMessage="1" promptTitle="Sikkerhetskontroll" prompt="Kategorisering av sikkerhetskontrollen. " sqref="A1" xr:uid="{00000000-0002-0000-0300-000000000000}"/>
    <dataValidation allowBlank="1" showInputMessage="1" showErrorMessage="1" promptTitle="Sikkerhetskontrollbeskrivelse" prompt="Skriftlig beskrivelse av kontrollen med funksjon og beskyttelsesmål." sqref="B1" xr:uid="{00000000-0002-0000-0300-000001000000}"/>
    <dataValidation allowBlank="1" showInputMessage="1" showErrorMessage="1" prompt="Hvilken verdi er kontrollen implementert for å beskytte? (velg fra listen)" sqref="C1" xr:uid="{00000000-0002-0000-0300-000002000000}"/>
    <dataValidation allowBlank="1" showInputMessage="1" showErrorMessage="1" promptTitle="Kontrollklasse" prompt="Adresserer hva kontrollen skal oppnå. Velg fra listen" sqref="E1" xr:uid="{00000000-0002-0000-0300-000003000000}"/>
  </dataValidations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Velg domene" prompt="Velg hvilket sikkerhetsdomene kontrollen skal sikre. " xr:uid="{00000000-0002-0000-0300-000004000000}">
          <x14:formula1>
            <xm:f>Kategorier!$Q$2:$Q$4</xm:f>
          </x14:formula1>
          <xm:sqref>D2:D30</xm:sqref>
        </x14:dataValidation>
        <x14:dataValidation type="list" allowBlank="1" showInputMessage="1" showErrorMessage="1" promptTitle="Velg kontrollformål" xr:uid="{00000000-0002-0000-0300-000005000000}">
          <x14:formula1>
            <xm:f>Kategorier!$R$2:$R$7</xm:f>
          </x14:formula1>
          <xm:sqref>E3:E30</xm:sqref>
        </x14:dataValidation>
        <x14:dataValidation type="list" allowBlank="1" showInputMessage="1" showErrorMessage="1" promptTitle="Subjektiv vurdering av kontroll" prompt="Som en del av risikovurderingen så kan det i denne kolonnen gjøres en subjektiv vurdering av kontrollstyrke. Når svake kontroller beskytter viktige verdier bør risiko vurderes." xr:uid="{00000000-0002-0000-0300-000006000000}">
          <x14:formula1>
            <xm:f>Kategorier!$C$2:$C$7</xm:f>
          </x14:formula1>
          <xm:sqref>F2:F30</xm:sqref>
        </x14:dataValidation>
        <x14:dataValidation type="list" allowBlank="1" showInputMessage="1" showErrorMessage="1" promptTitle="Velg kontrollformål" prompt="Adresserer hva kontrollen skal oppnå. Velg fra listen." xr:uid="{00000000-0002-0000-0300-000007000000}">
          <x14:formula1>
            <xm:f>Kategorier!$R$2:$R$7</xm:f>
          </x14:formula1>
          <xm:sqref>E2</xm:sqref>
        </x14:dataValidation>
        <x14:dataValidation type="list" allowBlank="1" showInputMessage="1" showErrorMessage="1" promptTitle="Velg verdi som sikres" prompt="Velg hvilken verdi kontrollen er på plass for å beskytte. " xr:uid="{00000000-0002-0000-0300-000008000000}">
          <x14:formula1>
            <xm:f>Verdivurdering!$A$2:$A$17</xm:f>
          </x14:formula1>
          <xm:sqref>C2:C30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F30"/>
  <sheetViews>
    <sheetView workbookViewId="0">
      <selection activeCell="B9" sqref="B9"/>
    </sheetView>
  </sheetViews>
  <sheetFormatPr defaultColWidth="9.140625" defaultRowHeight="15"/>
  <cols>
    <col min="1" max="1" width="33.28515625" customWidth="1"/>
    <col min="2" max="2" width="42.42578125" customWidth="1"/>
    <col min="3" max="3" width="24.85546875" customWidth="1"/>
    <col min="4" max="4" width="19.7109375" style="3" customWidth="1"/>
    <col min="5" max="5" width="19.42578125" customWidth="1"/>
    <col min="6" max="6" width="15.140625" customWidth="1"/>
    <col min="7" max="7" width="14" customWidth="1"/>
  </cols>
  <sheetData>
    <row r="1" spans="1:6">
      <c r="A1" t="s">
        <v>92</v>
      </c>
      <c r="B1" s="3" t="s">
        <v>93</v>
      </c>
      <c r="C1" t="s">
        <v>94</v>
      </c>
      <c r="D1" s="3" t="s">
        <v>95</v>
      </c>
    </row>
    <row r="2" spans="1:6" ht="36.75" customHeight="1">
      <c r="A2" s="3"/>
      <c r="B2" s="3"/>
    </row>
    <row r="3" spans="1:6" ht="40.5" customHeight="1">
      <c r="A3" s="3"/>
      <c r="B3" s="3"/>
      <c r="F3" s="18"/>
    </row>
    <row r="4" spans="1:6" ht="15.75" customHeight="1">
      <c r="A4" s="3"/>
      <c r="B4" s="3"/>
    </row>
    <row r="5" spans="1:6" ht="17.25" customHeight="1">
      <c r="A5" s="3"/>
      <c r="B5" s="3"/>
    </row>
    <row r="6" spans="1:6" ht="17.25" customHeight="1">
      <c r="A6" s="3"/>
      <c r="B6" s="3"/>
    </row>
    <row r="7" spans="1:6" ht="14.25" customHeight="1">
      <c r="A7" s="3"/>
      <c r="B7" s="3"/>
    </row>
    <row r="8" spans="1:6" ht="13.5" customHeight="1">
      <c r="A8" s="3"/>
      <c r="B8" s="3"/>
    </row>
    <row r="9" spans="1:6" ht="13.5" customHeight="1">
      <c r="A9" s="3"/>
      <c r="B9" s="3"/>
    </row>
    <row r="10" spans="1:6" ht="15" customHeight="1">
      <c r="A10" s="3"/>
      <c r="B10" s="3"/>
    </row>
    <row r="11" spans="1:6" ht="16.5" customHeight="1">
      <c r="A11" s="3"/>
      <c r="B11" s="3"/>
    </row>
    <row r="12" spans="1:6" ht="15" customHeight="1">
      <c r="A12" s="3"/>
      <c r="B12" s="3"/>
    </row>
    <row r="13" spans="1:6" ht="18" customHeight="1">
      <c r="A13" s="3"/>
      <c r="B13" s="3"/>
    </row>
    <row r="14" spans="1:6">
      <c r="A14" s="3"/>
      <c r="B14" s="3"/>
    </row>
    <row r="15" spans="1:6">
      <c r="A15" s="3"/>
      <c r="B15" s="3"/>
    </row>
    <row r="16" spans="1:6">
      <c r="A16" s="3"/>
      <c r="B16" s="3"/>
    </row>
    <row r="17" spans="1:2">
      <c r="A17" s="3"/>
      <c r="B17" s="3"/>
    </row>
    <row r="18" spans="1:2">
      <c r="A18" s="3"/>
      <c r="B18" s="3"/>
    </row>
    <row r="19" spans="1:2">
      <c r="A19" s="3"/>
      <c r="B19" s="3"/>
    </row>
    <row r="20" spans="1:2">
      <c r="A20" s="3"/>
      <c r="B20" s="3"/>
    </row>
    <row r="21" spans="1:2">
      <c r="A21" s="3"/>
      <c r="B21" s="3"/>
    </row>
    <row r="22" spans="1:2">
      <c r="A22" s="3"/>
      <c r="B22" s="3"/>
    </row>
    <row r="23" spans="1:2">
      <c r="A23" s="3"/>
      <c r="B23" s="3"/>
    </row>
    <row r="24" spans="1:2">
      <c r="A24" s="3"/>
      <c r="B24" s="3"/>
    </row>
    <row r="25" spans="1:2">
      <c r="A25" s="3"/>
      <c r="B25" s="3"/>
    </row>
    <row r="26" spans="1:2">
      <c r="A26" s="3"/>
      <c r="B26" s="3"/>
    </row>
    <row r="27" spans="1:2">
      <c r="A27" s="3"/>
      <c r="B27" s="3"/>
    </row>
    <row r="28" spans="1:2">
      <c r="A28" s="3"/>
      <c r="B28" s="3"/>
    </row>
    <row r="29" spans="1:2">
      <c r="A29" s="3"/>
      <c r="B29" s="3"/>
    </row>
    <row r="30" spans="1:2">
      <c r="A30" s="3"/>
      <c r="B30" s="3"/>
    </row>
  </sheetData>
  <dataValidations count="1">
    <dataValidation allowBlank="1" showInputMessage="1" showErrorMessage="1" promptTitle="Sårbarhetsbeskrivelse" prompt="Beskrivelse av en sårbarhet, for eksempel en svakhet i systemet eller en kontroll som kan utnyttes av en eller flere trusler" sqref="B1:B30" xr:uid="{00000000-0002-0000-0400-000000000000}"/>
  </dataValidations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promptTitle="Velg sårbarhet" prompt="Velg sårbarhet fra listen og gi en sårbarhetsbeskrivelse i kolonnen til høyre" xr:uid="{00000000-0002-0000-0400-000001000000}">
          <x14:formula1>
            <xm:f>Kategorier!$F$2:$F$35</xm:f>
          </x14:formula1>
          <xm:sqref>A2:A30</xm:sqref>
        </x14:dataValidation>
        <x14:dataValidation type="list" allowBlank="1" showInputMessage="1" showErrorMessage="1" promptTitle="Velg sårbare verdier fra listen" prompt="Verdiene hentes fra Verdivurderingsskillearket" xr:uid="{00000000-0002-0000-0400-000002000000}">
          <x14:formula1>
            <xm:f>Verdivurdering!$A$2:$A$17</xm:f>
          </x14:formula1>
          <xm:sqref>C2:C30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V60"/>
  <sheetViews>
    <sheetView tabSelected="1" zoomScaleNormal="100" workbookViewId="0">
      <selection activeCell="K2" sqref="K2"/>
    </sheetView>
  </sheetViews>
  <sheetFormatPr defaultColWidth="9.140625" defaultRowHeight="15"/>
  <cols>
    <col min="1" max="1" width="6.85546875" style="2" bestFit="1" customWidth="1"/>
    <col min="2" max="2" width="20.5703125" style="2" customWidth="1"/>
    <col min="4" max="4" width="21.140625" customWidth="1"/>
    <col min="5" max="5" width="20.28515625" style="2" customWidth="1"/>
    <col min="6" max="6" width="23.28515625" style="1" customWidth="1"/>
    <col min="7" max="7" width="16.7109375" style="1" hidden="1" customWidth="1"/>
    <col min="8" max="8" width="21.7109375" hidden="1" customWidth="1"/>
    <col min="9" max="9" width="21.140625" hidden="1" customWidth="1"/>
    <col min="10" max="11" width="17" style="2" customWidth="1"/>
    <col min="12" max="13" width="16.140625" customWidth="1"/>
    <col min="14" max="14" width="18.7109375" customWidth="1"/>
    <col min="15" max="15" width="13.140625" customWidth="1"/>
    <col min="16" max="16" width="9.140625" customWidth="1"/>
    <col min="17" max="17" width="9.7109375" customWidth="1"/>
    <col min="18" max="18" width="14.5703125" customWidth="1"/>
    <col min="20" max="20" width="21.140625" customWidth="1"/>
  </cols>
  <sheetData>
    <row r="1" spans="1:22" ht="49.5" customHeight="1">
      <c r="A1" s="2" t="s">
        <v>96</v>
      </c>
      <c r="B1" s="2" t="s">
        <v>97</v>
      </c>
      <c r="C1" s="2" t="s">
        <v>98</v>
      </c>
      <c r="D1" s="2" t="s">
        <v>99</v>
      </c>
      <c r="E1" s="2" t="s">
        <v>100</v>
      </c>
      <c r="F1" s="2" t="s">
        <v>33</v>
      </c>
      <c r="G1" s="2" t="s">
        <v>101</v>
      </c>
      <c r="H1" s="2" t="s">
        <v>102</v>
      </c>
      <c r="I1" s="2" t="s">
        <v>103</v>
      </c>
      <c r="J1" s="2" t="s">
        <v>104</v>
      </c>
      <c r="K1" s="2" t="s">
        <v>105</v>
      </c>
      <c r="L1" s="2" t="s">
        <v>106</v>
      </c>
      <c r="M1" s="2" t="s">
        <v>107</v>
      </c>
      <c r="N1" s="2" t="s">
        <v>108</v>
      </c>
      <c r="O1" s="3" t="s">
        <v>109</v>
      </c>
      <c r="P1" s="3" t="s">
        <v>110</v>
      </c>
      <c r="Q1" s="3" t="s">
        <v>111</v>
      </c>
      <c r="R1" s="3" t="s">
        <v>112</v>
      </c>
      <c r="S1" s="2"/>
      <c r="V1" s="2"/>
    </row>
    <row r="2" spans="1:22" ht="90">
      <c r="A2" s="59" t="s">
        <v>113</v>
      </c>
      <c r="B2" s="59" t="s">
        <v>114</v>
      </c>
      <c r="C2" s="75" t="s">
        <v>115</v>
      </c>
      <c r="D2" s="75" t="s">
        <v>27</v>
      </c>
      <c r="E2" s="76" t="s">
        <v>63</v>
      </c>
      <c r="F2" s="76" t="s">
        <v>105</v>
      </c>
      <c r="G2" s="76" t="s">
        <v>116</v>
      </c>
      <c r="H2" s="76" t="s">
        <v>117</v>
      </c>
      <c r="I2" s="75" t="s">
        <v>118</v>
      </c>
      <c r="J2" s="76"/>
      <c r="K2" s="77">
        <v>4</v>
      </c>
      <c r="L2" s="77">
        <v>3</v>
      </c>
      <c r="M2" s="77">
        <v>3</v>
      </c>
      <c r="N2" s="77">
        <v>3</v>
      </c>
      <c r="O2" s="77">
        <f>MAX(Table1[[#This Row],[Økonomisk]:[Personvern]])</f>
        <v>4</v>
      </c>
      <c r="P2" s="77">
        <v>3</v>
      </c>
      <c r="Q2" s="78"/>
      <c r="R2" s="78">
        <f>SUM(O2*P2)</f>
        <v>12</v>
      </c>
      <c r="S2" s="2"/>
      <c r="V2" s="2"/>
    </row>
    <row r="3" spans="1:22" ht="105">
      <c r="A3" s="59" t="s">
        <v>119</v>
      </c>
      <c r="B3" s="59" t="s">
        <v>120</v>
      </c>
      <c r="C3" s="75"/>
      <c r="D3" s="75"/>
      <c r="E3" s="76"/>
      <c r="F3" s="76"/>
      <c r="G3" s="76"/>
      <c r="H3" s="76"/>
      <c r="I3" s="76"/>
      <c r="J3" s="76"/>
      <c r="K3" s="77"/>
      <c r="L3" s="77"/>
      <c r="M3" s="77"/>
      <c r="N3" s="77"/>
      <c r="O3" s="77">
        <f>MAX(Table1[[#This Row],[Økonomisk]:[Personvern]])</f>
        <v>0</v>
      </c>
      <c r="P3" s="77"/>
      <c r="Q3" s="78"/>
      <c r="R3" s="79">
        <f>SUM(O3*P3)</f>
        <v>0</v>
      </c>
      <c r="S3" s="2"/>
      <c r="V3" s="2"/>
    </row>
    <row r="4" spans="1:22" ht="90">
      <c r="A4" s="59" t="s">
        <v>121</v>
      </c>
      <c r="B4" s="59" t="s">
        <v>122</v>
      </c>
      <c r="C4" s="75"/>
      <c r="D4" s="75"/>
      <c r="E4" s="76"/>
      <c r="F4" s="76"/>
      <c r="G4" s="76"/>
      <c r="H4" s="76"/>
      <c r="I4" s="76"/>
      <c r="J4" s="76"/>
      <c r="K4" s="77"/>
      <c r="L4" s="77"/>
      <c r="M4" s="77"/>
      <c r="N4" s="77"/>
      <c r="O4" s="77">
        <f>MAX(Table1[[#This Row],[Økonomisk]:[Personvern]])</f>
        <v>0</v>
      </c>
      <c r="P4" s="77"/>
      <c r="Q4" s="78"/>
      <c r="R4" s="78">
        <f>SUM(O4*P4)</f>
        <v>0</v>
      </c>
      <c r="S4" s="2"/>
      <c r="V4" s="2"/>
    </row>
    <row r="5" spans="1:22" ht="60">
      <c r="A5" s="59" t="s">
        <v>123</v>
      </c>
      <c r="B5" s="59" t="s">
        <v>124</v>
      </c>
      <c r="C5" s="75"/>
      <c r="D5" s="75"/>
      <c r="E5" s="76"/>
      <c r="F5" s="76"/>
      <c r="G5" s="76"/>
      <c r="H5" s="76"/>
      <c r="I5" s="76"/>
      <c r="J5" s="76"/>
      <c r="K5" s="77"/>
      <c r="L5" s="77"/>
      <c r="M5" s="77"/>
      <c r="N5" s="77"/>
      <c r="O5" s="77">
        <f>MAX(Table1[[#This Row],[Økonomisk]:[Personvern]])</f>
        <v>0</v>
      </c>
      <c r="P5" s="77"/>
      <c r="Q5" s="78"/>
      <c r="R5" s="78">
        <f t="shared" ref="R5:R31" si="0">SUM(O5*P5)</f>
        <v>0</v>
      </c>
      <c r="S5" s="2"/>
      <c r="V5" s="2"/>
    </row>
    <row r="6" spans="1:22" ht="60">
      <c r="A6" s="59" t="s">
        <v>125</v>
      </c>
      <c r="B6" s="59" t="s">
        <v>126</v>
      </c>
      <c r="C6" s="75"/>
      <c r="D6" s="75"/>
      <c r="E6" s="76"/>
      <c r="F6" s="76"/>
      <c r="G6" s="76"/>
      <c r="H6" s="76"/>
      <c r="I6" s="76"/>
      <c r="J6" s="76"/>
      <c r="K6" s="77"/>
      <c r="L6" s="77"/>
      <c r="M6" s="77"/>
      <c r="N6" s="77"/>
      <c r="O6" s="77">
        <f>MAX(Table1[[#This Row],[Økonomisk]:[Personvern]])</f>
        <v>0</v>
      </c>
      <c r="P6" s="77"/>
      <c r="Q6" s="78"/>
      <c r="R6" s="78">
        <f t="shared" si="0"/>
        <v>0</v>
      </c>
      <c r="S6" s="2"/>
      <c r="V6" s="2"/>
    </row>
    <row r="7" spans="1:22" ht="75">
      <c r="A7" s="59" t="s">
        <v>127</v>
      </c>
      <c r="B7" s="59" t="s">
        <v>128</v>
      </c>
      <c r="C7" s="75"/>
      <c r="D7" s="75"/>
      <c r="E7" s="76"/>
      <c r="F7" s="76"/>
      <c r="G7" s="76"/>
      <c r="H7" s="76"/>
      <c r="I7" s="76"/>
      <c r="J7" s="76"/>
      <c r="K7" s="77"/>
      <c r="L7" s="77"/>
      <c r="M7" s="77"/>
      <c r="N7" s="77"/>
      <c r="O7" s="77">
        <f>MAX(Table1[[#This Row],[Økonomisk]:[Personvern]])</f>
        <v>0</v>
      </c>
      <c r="P7" s="77"/>
      <c r="Q7" s="78"/>
      <c r="R7" s="78">
        <f t="shared" si="0"/>
        <v>0</v>
      </c>
      <c r="S7" s="2"/>
      <c r="V7" s="2"/>
    </row>
    <row r="8" spans="1:22" ht="90">
      <c r="A8" s="59" t="s">
        <v>129</v>
      </c>
      <c r="B8" s="59" t="s">
        <v>130</v>
      </c>
      <c r="C8" s="75"/>
      <c r="D8" s="75"/>
      <c r="E8" s="76"/>
      <c r="F8" s="76"/>
      <c r="G8" s="76"/>
      <c r="H8" s="76"/>
      <c r="I8" s="76"/>
      <c r="J8" s="76"/>
      <c r="K8" s="77"/>
      <c r="L8" s="77"/>
      <c r="M8" s="77"/>
      <c r="N8" s="77"/>
      <c r="O8" s="77">
        <f>MAX(Table1[[#This Row],[Økonomisk]:[Personvern]])</f>
        <v>0</v>
      </c>
      <c r="P8" s="77"/>
      <c r="Q8" s="78"/>
      <c r="R8" s="78">
        <f t="shared" si="0"/>
        <v>0</v>
      </c>
      <c r="S8" s="2"/>
      <c r="V8" s="2"/>
    </row>
    <row r="9" spans="1:22" ht="45">
      <c r="A9" s="59" t="s">
        <v>131</v>
      </c>
      <c r="B9" s="59" t="s">
        <v>132</v>
      </c>
      <c r="C9" s="75"/>
      <c r="D9" s="75"/>
      <c r="E9" s="76"/>
      <c r="F9" s="76"/>
      <c r="G9" s="76"/>
      <c r="H9" s="76"/>
      <c r="I9" s="76"/>
      <c r="J9" s="76"/>
      <c r="K9" s="77"/>
      <c r="L9" s="77"/>
      <c r="M9" s="77"/>
      <c r="N9" s="77"/>
      <c r="O9" s="77">
        <f>MAX(Table1[[#This Row],[Økonomisk]:[Personvern]])</f>
        <v>0</v>
      </c>
      <c r="P9" s="77"/>
      <c r="Q9" s="78"/>
      <c r="R9" s="78">
        <f t="shared" si="0"/>
        <v>0</v>
      </c>
      <c r="S9" s="2"/>
      <c r="V9" s="2"/>
    </row>
    <row r="10" spans="1:22" ht="75">
      <c r="A10" s="59" t="s">
        <v>133</v>
      </c>
      <c r="B10" s="59" t="s">
        <v>134</v>
      </c>
      <c r="C10" s="75"/>
      <c r="D10" s="75"/>
      <c r="E10" s="76"/>
      <c r="F10" s="76"/>
      <c r="G10" s="76"/>
      <c r="H10" s="76"/>
      <c r="I10" s="76"/>
      <c r="J10" s="76"/>
      <c r="K10" s="77"/>
      <c r="L10" s="77"/>
      <c r="M10" s="77"/>
      <c r="N10" s="77"/>
      <c r="O10" s="77">
        <f>MAX(Table1[[#This Row],[Økonomisk]:[Personvern]])</f>
        <v>0</v>
      </c>
      <c r="P10" s="77"/>
      <c r="Q10" s="78"/>
      <c r="R10" s="78">
        <f t="shared" si="0"/>
        <v>0</v>
      </c>
      <c r="S10" s="2"/>
      <c r="V10" s="2"/>
    </row>
    <row r="11" spans="1:22" ht="90">
      <c r="A11" s="59" t="s">
        <v>135</v>
      </c>
      <c r="B11" s="59" t="s">
        <v>136</v>
      </c>
      <c r="C11" s="75"/>
      <c r="D11" s="75"/>
      <c r="E11" s="76"/>
      <c r="F11" s="76"/>
      <c r="G11" s="76"/>
      <c r="H11" s="76"/>
      <c r="I11" s="76"/>
      <c r="J11" s="76"/>
      <c r="K11" s="77"/>
      <c r="L11" s="77"/>
      <c r="M11" s="77"/>
      <c r="N11" s="77"/>
      <c r="O11" s="77">
        <f>MAX(Table1[[#This Row],[Økonomisk]:[Personvern]])</f>
        <v>0</v>
      </c>
      <c r="P11" s="77"/>
      <c r="Q11" s="78"/>
      <c r="R11" s="78">
        <f t="shared" si="0"/>
        <v>0</v>
      </c>
      <c r="S11" s="2"/>
      <c r="V11" s="2"/>
    </row>
    <row r="12" spans="1:22" ht="105">
      <c r="A12" s="59" t="s">
        <v>137</v>
      </c>
      <c r="B12" s="59" t="s">
        <v>138</v>
      </c>
      <c r="C12" s="75"/>
      <c r="D12" s="75"/>
      <c r="E12" s="76"/>
      <c r="F12" s="76"/>
      <c r="G12" s="76"/>
      <c r="H12" s="76"/>
      <c r="I12" s="76"/>
      <c r="J12" s="76"/>
      <c r="K12" s="77"/>
      <c r="L12" s="77"/>
      <c r="M12" s="77"/>
      <c r="N12" s="77"/>
      <c r="O12" s="77">
        <f>MAX(Table1[[#This Row],[Økonomisk]:[Personvern]])</f>
        <v>0</v>
      </c>
      <c r="P12" s="77"/>
      <c r="Q12" s="78"/>
      <c r="R12" s="78">
        <f t="shared" si="0"/>
        <v>0</v>
      </c>
      <c r="S12" s="2"/>
      <c r="V12" s="2"/>
    </row>
    <row r="13" spans="1:22" ht="120">
      <c r="A13" s="59" t="s">
        <v>139</v>
      </c>
      <c r="B13" s="59" t="s">
        <v>140</v>
      </c>
      <c r="C13" s="75"/>
      <c r="D13" s="75"/>
      <c r="E13" s="76"/>
      <c r="F13" s="76"/>
      <c r="G13" s="76"/>
      <c r="H13" s="76"/>
      <c r="I13" s="76"/>
      <c r="J13" s="76"/>
      <c r="K13" s="77"/>
      <c r="L13" s="77"/>
      <c r="M13" s="77"/>
      <c r="N13" s="77"/>
      <c r="O13" s="77">
        <f>MAX(Table1[[#This Row],[Økonomisk]:[Personvern]])</f>
        <v>0</v>
      </c>
      <c r="P13" s="77"/>
      <c r="Q13" s="78"/>
      <c r="R13" s="78">
        <f t="shared" si="0"/>
        <v>0</v>
      </c>
      <c r="S13" s="2"/>
      <c r="V13" s="2"/>
    </row>
    <row r="14" spans="1:22" ht="105">
      <c r="A14" s="59" t="s">
        <v>141</v>
      </c>
      <c r="B14" s="59" t="s">
        <v>142</v>
      </c>
      <c r="C14" s="75"/>
      <c r="D14" s="75"/>
      <c r="E14" s="76"/>
      <c r="F14" s="76"/>
      <c r="G14" s="76"/>
      <c r="H14" s="76"/>
      <c r="I14" s="76"/>
      <c r="J14" s="76"/>
      <c r="K14" s="77"/>
      <c r="L14" s="77"/>
      <c r="M14" s="77"/>
      <c r="N14" s="77"/>
      <c r="O14" s="77">
        <f>MAX(Table1[[#This Row],[Økonomisk]:[Personvern]])</f>
        <v>0</v>
      </c>
      <c r="P14" s="77"/>
      <c r="Q14" s="78"/>
      <c r="R14" s="78">
        <f t="shared" si="0"/>
        <v>0</v>
      </c>
      <c r="S14" s="2"/>
      <c r="V14" s="2"/>
    </row>
    <row r="15" spans="1:22" ht="105">
      <c r="A15" s="59" t="s">
        <v>143</v>
      </c>
      <c r="B15" s="59" t="s">
        <v>144</v>
      </c>
      <c r="C15" s="75"/>
      <c r="D15" s="75"/>
      <c r="E15" s="76"/>
      <c r="F15" s="76"/>
      <c r="G15" s="76"/>
      <c r="H15" s="76"/>
      <c r="I15" s="76"/>
      <c r="J15" s="76"/>
      <c r="K15" s="77"/>
      <c r="L15" s="77"/>
      <c r="M15" s="77"/>
      <c r="N15" s="77"/>
      <c r="O15" s="77">
        <f>MAX(Table1[[#This Row],[Økonomisk]:[Personvern]])</f>
        <v>0</v>
      </c>
      <c r="P15" s="77"/>
      <c r="Q15" s="78"/>
      <c r="R15" s="78">
        <f t="shared" si="0"/>
        <v>0</v>
      </c>
      <c r="S15" s="2"/>
      <c r="V15" s="2"/>
    </row>
    <row r="16" spans="1:22" ht="90">
      <c r="A16" s="59" t="s">
        <v>145</v>
      </c>
      <c r="B16" s="59" t="s">
        <v>146</v>
      </c>
      <c r="C16" s="75"/>
      <c r="D16" s="75"/>
      <c r="E16" s="76"/>
      <c r="F16" s="76"/>
      <c r="G16" s="76"/>
      <c r="H16" s="76"/>
      <c r="I16" s="76"/>
      <c r="J16" s="76"/>
      <c r="K16" s="77"/>
      <c r="L16" s="77"/>
      <c r="M16" s="77"/>
      <c r="N16" s="77"/>
      <c r="O16" s="77">
        <f>MAX(Table1[[#This Row],[Økonomisk]:[Personvern]])</f>
        <v>0</v>
      </c>
      <c r="P16" s="77"/>
      <c r="Q16" s="78"/>
      <c r="R16" s="78">
        <f t="shared" si="0"/>
        <v>0</v>
      </c>
      <c r="S16" s="2"/>
      <c r="V16" s="2"/>
    </row>
    <row r="17" spans="1:22" ht="60">
      <c r="A17" s="59" t="s">
        <v>147</v>
      </c>
      <c r="B17" s="59" t="s">
        <v>148</v>
      </c>
      <c r="C17" s="75"/>
      <c r="D17" s="75"/>
      <c r="E17" s="76"/>
      <c r="F17" s="76"/>
      <c r="G17" s="76"/>
      <c r="H17" s="76"/>
      <c r="I17" s="76"/>
      <c r="J17" s="76"/>
      <c r="K17" s="77"/>
      <c r="L17" s="77"/>
      <c r="M17" s="77"/>
      <c r="N17" s="77"/>
      <c r="O17" s="77">
        <f>MAX(Table1[[#This Row],[Økonomisk]:[Personvern]])</f>
        <v>0</v>
      </c>
      <c r="P17" s="77"/>
      <c r="Q17" s="78"/>
      <c r="R17" s="78">
        <f t="shared" si="0"/>
        <v>0</v>
      </c>
      <c r="S17" s="2"/>
      <c r="V17" s="2"/>
    </row>
    <row r="18" spans="1:22" ht="90">
      <c r="A18" s="59" t="s">
        <v>149</v>
      </c>
      <c r="B18" s="59" t="s">
        <v>150</v>
      </c>
      <c r="C18" s="75"/>
      <c r="D18" s="75"/>
      <c r="E18" s="76"/>
      <c r="F18" s="76"/>
      <c r="G18" s="76"/>
      <c r="H18" s="76"/>
      <c r="I18" s="76"/>
      <c r="J18" s="76"/>
      <c r="K18" s="77"/>
      <c r="L18" s="77"/>
      <c r="M18" s="77"/>
      <c r="N18" s="77"/>
      <c r="O18" s="77">
        <f>MAX(Table1[[#This Row],[Økonomisk]:[Personvern]])</f>
        <v>0</v>
      </c>
      <c r="P18" s="77"/>
      <c r="Q18" s="78"/>
      <c r="R18" s="78">
        <f t="shared" si="0"/>
        <v>0</v>
      </c>
      <c r="S18" s="2"/>
      <c r="V18" s="2"/>
    </row>
    <row r="19" spans="1:22" ht="135">
      <c r="A19" s="59" t="s">
        <v>151</v>
      </c>
      <c r="B19" s="59" t="s">
        <v>152</v>
      </c>
      <c r="C19" s="75"/>
      <c r="D19" s="75"/>
      <c r="E19" s="76"/>
      <c r="F19" s="76"/>
      <c r="G19" s="76"/>
      <c r="H19" s="76"/>
      <c r="I19" s="76"/>
      <c r="J19" s="76"/>
      <c r="K19" s="77"/>
      <c r="L19" s="77"/>
      <c r="M19" s="77"/>
      <c r="N19" s="77"/>
      <c r="O19" s="77">
        <f>MAX(Table1[[#This Row],[Økonomisk]:[Personvern]])</f>
        <v>0</v>
      </c>
      <c r="P19" s="77"/>
      <c r="Q19" s="78"/>
      <c r="R19" s="78">
        <f t="shared" si="0"/>
        <v>0</v>
      </c>
      <c r="S19" s="2"/>
      <c r="V19" s="2"/>
    </row>
    <row r="20" spans="1:22" ht="135">
      <c r="A20" s="59" t="s">
        <v>153</v>
      </c>
      <c r="B20" s="59" t="s">
        <v>154</v>
      </c>
      <c r="C20" s="75"/>
      <c r="D20" s="75"/>
      <c r="E20" s="76"/>
      <c r="F20" s="76"/>
      <c r="G20" s="76"/>
      <c r="H20" s="76"/>
      <c r="I20" s="76"/>
      <c r="J20" s="76"/>
      <c r="K20" s="77"/>
      <c r="L20" s="77"/>
      <c r="M20" s="77"/>
      <c r="N20" s="77"/>
      <c r="O20" s="77">
        <f>MAX(Table1[[#This Row],[Økonomisk]:[Personvern]])</f>
        <v>0</v>
      </c>
      <c r="P20" s="77"/>
      <c r="Q20" s="78"/>
      <c r="R20" s="78">
        <f t="shared" si="0"/>
        <v>0</v>
      </c>
      <c r="S20" s="2"/>
      <c r="V20" s="2"/>
    </row>
    <row r="21" spans="1:22" ht="120">
      <c r="A21" s="59" t="s">
        <v>155</v>
      </c>
      <c r="B21" s="59" t="s">
        <v>156</v>
      </c>
      <c r="C21" s="75"/>
      <c r="D21" s="75"/>
      <c r="E21" s="76"/>
      <c r="F21" s="76"/>
      <c r="G21" s="76"/>
      <c r="H21" s="76"/>
      <c r="I21" s="76"/>
      <c r="J21" s="76"/>
      <c r="K21" s="77"/>
      <c r="L21" s="77"/>
      <c r="M21" s="77"/>
      <c r="N21" s="77"/>
      <c r="O21" s="77">
        <f>MAX(Table1[[#This Row],[Økonomisk]:[Personvern]])</f>
        <v>0</v>
      </c>
      <c r="P21" s="77"/>
      <c r="Q21" s="78"/>
      <c r="R21" s="78">
        <f t="shared" si="0"/>
        <v>0</v>
      </c>
      <c r="S21" s="2"/>
      <c r="V21" s="2"/>
    </row>
    <row r="22" spans="1:22" ht="75">
      <c r="A22" s="59" t="s">
        <v>157</v>
      </c>
      <c r="B22" s="59" t="s">
        <v>158</v>
      </c>
      <c r="C22" s="75"/>
      <c r="D22" s="75"/>
      <c r="E22" s="76"/>
      <c r="F22" s="76"/>
      <c r="G22" s="76"/>
      <c r="H22" s="76"/>
      <c r="I22" s="76"/>
      <c r="J22" s="76"/>
      <c r="K22" s="77"/>
      <c r="L22" s="77"/>
      <c r="M22" s="77"/>
      <c r="N22" s="77"/>
      <c r="O22" s="77">
        <f>MAX(Table1[[#This Row],[Økonomisk]:[Personvern]])</f>
        <v>0</v>
      </c>
      <c r="P22" s="77"/>
      <c r="Q22" s="78"/>
      <c r="R22" s="78">
        <f t="shared" si="0"/>
        <v>0</v>
      </c>
      <c r="S22" s="2"/>
      <c r="V22" s="2"/>
    </row>
    <row r="23" spans="1:22" ht="120">
      <c r="A23" s="59" t="s">
        <v>159</v>
      </c>
      <c r="B23" s="59" t="s">
        <v>160</v>
      </c>
      <c r="C23" s="75"/>
      <c r="D23" s="75"/>
      <c r="E23" s="76"/>
      <c r="F23" s="76"/>
      <c r="G23" s="76"/>
      <c r="H23" s="76"/>
      <c r="I23" s="76"/>
      <c r="J23" s="76"/>
      <c r="K23" s="77"/>
      <c r="L23" s="77"/>
      <c r="M23" s="77"/>
      <c r="N23" s="77"/>
      <c r="O23" s="77">
        <f>MAX(Table1[[#This Row],[Økonomisk]:[Personvern]])</f>
        <v>0</v>
      </c>
      <c r="P23" s="77"/>
      <c r="Q23" s="78"/>
      <c r="R23" s="78">
        <f t="shared" si="0"/>
        <v>0</v>
      </c>
      <c r="S23" s="2"/>
      <c r="V23" s="2"/>
    </row>
    <row r="24" spans="1:22" ht="75">
      <c r="A24" s="59" t="s">
        <v>161</v>
      </c>
      <c r="B24" s="59" t="s">
        <v>162</v>
      </c>
      <c r="C24" s="75"/>
      <c r="D24" s="75"/>
      <c r="E24" s="76"/>
      <c r="F24" s="76"/>
      <c r="G24" s="76"/>
      <c r="H24" s="76"/>
      <c r="I24" s="76"/>
      <c r="J24" s="76"/>
      <c r="K24" s="77"/>
      <c r="L24" s="77"/>
      <c r="M24" s="77"/>
      <c r="N24" s="77"/>
      <c r="O24" s="77">
        <f>MAX(Table1[[#This Row],[Økonomisk]:[Personvern]])</f>
        <v>0</v>
      </c>
      <c r="P24" s="77"/>
      <c r="Q24" s="78"/>
      <c r="R24" s="78">
        <f t="shared" si="0"/>
        <v>0</v>
      </c>
      <c r="S24" s="2"/>
      <c r="V24" s="2"/>
    </row>
    <row r="25" spans="1:22" ht="105">
      <c r="A25" s="59" t="s">
        <v>163</v>
      </c>
      <c r="B25" s="59" t="s">
        <v>164</v>
      </c>
      <c r="C25" s="75"/>
      <c r="D25" s="75"/>
      <c r="E25" s="76"/>
      <c r="F25" s="76"/>
      <c r="G25" s="76"/>
      <c r="H25" s="76"/>
      <c r="I25" s="76"/>
      <c r="J25" s="76"/>
      <c r="K25" s="77"/>
      <c r="L25" s="77"/>
      <c r="M25" s="77"/>
      <c r="N25" s="77"/>
      <c r="O25" s="77">
        <f>MAX(Table1[[#This Row],[Økonomisk]:[Personvern]])</f>
        <v>0</v>
      </c>
      <c r="P25" s="77"/>
      <c r="Q25" s="78"/>
      <c r="R25" s="78">
        <f t="shared" si="0"/>
        <v>0</v>
      </c>
      <c r="S25" s="2"/>
      <c r="V25" s="2"/>
    </row>
    <row r="26" spans="1:22" ht="75">
      <c r="A26" s="59" t="s">
        <v>165</v>
      </c>
      <c r="B26" s="59" t="s">
        <v>166</v>
      </c>
      <c r="C26" s="75"/>
      <c r="D26" s="75"/>
      <c r="E26" s="76"/>
      <c r="F26" s="76"/>
      <c r="G26" s="76"/>
      <c r="H26" s="76"/>
      <c r="I26" s="76"/>
      <c r="J26" s="76"/>
      <c r="K26" s="77"/>
      <c r="L26" s="77"/>
      <c r="M26" s="77"/>
      <c r="N26" s="77"/>
      <c r="O26" s="77">
        <f>MAX(Table1[[#This Row],[Økonomisk]:[Personvern]])</f>
        <v>0</v>
      </c>
      <c r="P26" s="77"/>
      <c r="Q26" s="78"/>
      <c r="R26" s="78">
        <f t="shared" si="0"/>
        <v>0</v>
      </c>
      <c r="S26" s="2"/>
      <c r="V26" s="2"/>
    </row>
    <row r="27" spans="1:22" ht="105">
      <c r="A27" s="59" t="s">
        <v>167</v>
      </c>
      <c r="B27" s="59" t="s">
        <v>168</v>
      </c>
      <c r="C27" s="75"/>
      <c r="D27" s="75"/>
      <c r="E27" s="76"/>
      <c r="F27" s="76"/>
      <c r="G27" s="76"/>
      <c r="H27" s="76"/>
      <c r="I27" s="76"/>
      <c r="J27" s="76"/>
      <c r="K27" s="77"/>
      <c r="L27" s="77"/>
      <c r="M27" s="77"/>
      <c r="N27" s="77"/>
      <c r="O27" s="77">
        <f>MAX(Table1[[#This Row],[Økonomisk]:[Personvern]])</f>
        <v>0</v>
      </c>
      <c r="P27" s="77"/>
      <c r="Q27" s="78"/>
      <c r="R27" s="78">
        <f t="shared" si="0"/>
        <v>0</v>
      </c>
      <c r="S27" s="2"/>
      <c r="V27" s="2"/>
    </row>
    <row r="28" spans="1:22" ht="75">
      <c r="A28" s="59" t="s">
        <v>169</v>
      </c>
      <c r="B28" s="59" t="s">
        <v>170</v>
      </c>
      <c r="C28" s="75"/>
      <c r="D28" s="75"/>
      <c r="E28" s="76"/>
      <c r="F28" s="76"/>
      <c r="G28" s="76"/>
      <c r="H28" s="76"/>
      <c r="I28" s="76"/>
      <c r="J28" s="76"/>
      <c r="K28" s="77"/>
      <c r="L28" s="77"/>
      <c r="M28" s="77"/>
      <c r="N28" s="77"/>
      <c r="O28" s="77">
        <f>MAX(Table1[[#This Row],[Økonomisk]:[Personvern]])</f>
        <v>0</v>
      </c>
      <c r="P28" s="77"/>
      <c r="Q28" s="78"/>
      <c r="R28" s="78">
        <f t="shared" si="0"/>
        <v>0</v>
      </c>
      <c r="S28" s="2"/>
      <c r="V28" s="2"/>
    </row>
    <row r="29" spans="1:22" ht="120">
      <c r="A29" s="59" t="s">
        <v>171</v>
      </c>
      <c r="B29" s="59" t="s">
        <v>172</v>
      </c>
      <c r="C29" s="75"/>
      <c r="D29" s="75"/>
      <c r="E29" s="76"/>
      <c r="F29" s="76"/>
      <c r="G29" s="76"/>
      <c r="H29" s="76"/>
      <c r="I29" s="76"/>
      <c r="J29" s="76"/>
      <c r="K29" s="77"/>
      <c r="L29" s="77"/>
      <c r="M29" s="77"/>
      <c r="N29" s="77"/>
      <c r="O29" s="77">
        <f>MAX(Table1[[#This Row],[Økonomisk]:[Personvern]])</f>
        <v>0</v>
      </c>
      <c r="P29" s="77"/>
      <c r="Q29" s="78"/>
      <c r="R29" s="78">
        <f t="shared" si="0"/>
        <v>0</v>
      </c>
      <c r="S29" s="2"/>
      <c r="V29" s="2"/>
    </row>
    <row r="30" spans="1:22" ht="60">
      <c r="A30" s="59" t="s">
        <v>173</v>
      </c>
      <c r="B30" s="59" t="s">
        <v>174</v>
      </c>
      <c r="C30" s="75"/>
      <c r="D30" s="75"/>
      <c r="E30" s="76"/>
      <c r="F30" s="76"/>
      <c r="G30" s="76"/>
      <c r="H30" s="76"/>
      <c r="I30" s="76"/>
      <c r="J30" s="76"/>
      <c r="K30" s="77"/>
      <c r="L30" s="77"/>
      <c r="M30" s="77"/>
      <c r="N30" s="77"/>
      <c r="O30" s="77">
        <f>MAX(Table1[[#This Row],[Økonomisk]:[Personvern]])</f>
        <v>0</v>
      </c>
      <c r="P30" s="77"/>
      <c r="Q30" s="78"/>
      <c r="R30" s="78">
        <f t="shared" si="0"/>
        <v>0</v>
      </c>
      <c r="S30" s="2"/>
      <c r="V30" s="2"/>
    </row>
    <row r="31" spans="1:22" ht="60">
      <c r="A31" s="59" t="s">
        <v>175</v>
      </c>
      <c r="B31" s="59" t="s">
        <v>176</v>
      </c>
      <c r="C31" s="75"/>
      <c r="D31" s="75"/>
      <c r="E31" s="76"/>
      <c r="F31" s="76"/>
      <c r="G31" s="76"/>
      <c r="H31" s="76"/>
      <c r="I31" s="76"/>
      <c r="J31" s="76"/>
      <c r="K31" s="77"/>
      <c r="L31" s="77"/>
      <c r="M31" s="77"/>
      <c r="N31" s="77"/>
      <c r="O31" s="77">
        <f>MAX(Table1[[#This Row],[Økonomisk]:[Personvern]])</f>
        <v>0</v>
      </c>
      <c r="P31" s="77"/>
      <c r="Q31" s="78"/>
      <c r="R31" s="78">
        <f t="shared" si="0"/>
        <v>0</v>
      </c>
      <c r="S31" s="2"/>
      <c r="V31" s="2"/>
    </row>
    <row r="32" spans="1:22" ht="30">
      <c r="A32" s="59" t="s">
        <v>177</v>
      </c>
      <c r="B32" s="59" t="s">
        <v>178</v>
      </c>
      <c r="C32" s="75"/>
      <c r="D32" s="75"/>
      <c r="E32" s="75"/>
      <c r="F32" s="76"/>
      <c r="G32" s="76"/>
      <c r="H32" s="76"/>
      <c r="I32" s="76"/>
      <c r="J32" s="76"/>
      <c r="K32" s="77"/>
      <c r="L32" s="77"/>
      <c r="M32" s="77"/>
      <c r="N32" s="77"/>
      <c r="O32" s="77">
        <f>MAX(Table1[[#This Row],[Økonomisk]:[Personvern]])</f>
        <v>0</v>
      </c>
      <c r="P32" s="77"/>
      <c r="Q32" s="78"/>
      <c r="R32" s="79">
        <f t="shared" ref="R32:R45" si="1">SUM(O32*P32)</f>
        <v>0</v>
      </c>
      <c r="S32" s="2"/>
      <c r="V32" s="2"/>
    </row>
    <row r="33" spans="1:22" ht="75">
      <c r="A33" s="59" t="s">
        <v>179</v>
      </c>
      <c r="B33" s="59" t="s">
        <v>180</v>
      </c>
      <c r="C33" s="75"/>
      <c r="D33" s="75"/>
      <c r="E33" s="75"/>
      <c r="F33" s="76"/>
      <c r="G33" s="76"/>
      <c r="H33" s="76"/>
      <c r="I33" s="76"/>
      <c r="J33" s="76"/>
      <c r="K33" s="77"/>
      <c r="L33" s="77"/>
      <c r="M33" s="77"/>
      <c r="N33" s="77"/>
      <c r="O33" s="77">
        <f>MAX(Table1[[#This Row],[Økonomisk]:[Personvern]])</f>
        <v>0</v>
      </c>
      <c r="P33" s="77"/>
      <c r="Q33" s="78"/>
      <c r="R33" s="79">
        <f t="shared" si="1"/>
        <v>0</v>
      </c>
      <c r="S33" s="2"/>
      <c r="V33" s="2"/>
    </row>
    <row r="34" spans="1:22" ht="60">
      <c r="A34" s="59" t="s">
        <v>181</v>
      </c>
      <c r="B34" s="59" t="s">
        <v>182</v>
      </c>
      <c r="C34" s="75"/>
      <c r="D34" s="75"/>
      <c r="E34" s="75"/>
      <c r="F34" s="76"/>
      <c r="G34" s="76"/>
      <c r="H34" s="76"/>
      <c r="I34" s="76"/>
      <c r="J34" s="76"/>
      <c r="K34" s="77"/>
      <c r="L34" s="77"/>
      <c r="M34" s="77"/>
      <c r="N34" s="77"/>
      <c r="O34" s="77">
        <f>MAX(Table1[[#This Row],[Økonomisk]:[Personvern]])</f>
        <v>0</v>
      </c>
      <c r="P34" s="77"/>
      <c r="Q34" s="78"/>
      <c r="R34" s="79">
        <f t="shared" si="1"/>
        <v>0</v>
      </c>
      <c r="S34" s="2"/>
      <c r="V34" s="2"/>
    </row>
    <row r="35" spans="1:22" ht="75">
      <c r="A35" s="59" t="s">
        <v>183</v>
      </c>
      <c r="B35" s="59" t="s">
        <v>184</v>
      </c>
      <c r="C35" s="75"/>
      <c r="D35" s="75"/>
      <c r="E35" s="75"/>
      <c r="F35" s="76"/>
      <c r="G35" s="76"/>
      <c r="H35" s="76"/>
      <c r="I35" s="76"/>
      <c r="J35" s="76"/>
      <c r="K35" s="77"/>
      <c r="L35" s="77"/>
      <c r="M35" s="77"/>
      <c r="N35" s="77"/>
      <c r="O35" s="77">
        <f>MAX(Table1[[#This Row],[Økonomisk]:[Personvern]])</f>
        <v>0</v>
      </c>
      <c r="P35" s="77"/>
      <c r="Q35" s="78"/>
      <c r="R35" s="79">
        <f t="shared" si="1"/>
        <v>0</v>
      </c>
      <c r="S35" s="2"/>
      <c r="V35" s="2"/>
    </row>
    <row r="36" spans="1:22" ht="120">
      <c r="A36" s="59" t="s">
        <v>185</v>
      </c>
      <c r="B36" s="59" t="s">
        <v>186</v>
      </c>
      <c r="C36" s="75"/>
      <c r="D36" s="75"/>
      <c r="E36" s="75"/>
      <c r="F36" s="76"/>
      <c r="G36" s="76"/>
      <c r="H36" s="76"/>
      <c r="I36" s="76"/>
      <c r="J36" s="76"/>
      <c r="K36" s="77"/>
      <c r="L36" s="77"/>
      <c r="M36" s="77"/>
      <c r="N36" s="77"/>
      <c r="O36" s="77">
        <f>MAX(Table1[[#This Row],[Økonomisk]:[Personvern]])</f>
        <v>0</v>
      </c>
      <c r="P36" s="77"/>
      <c r="Q36" s="78"/>
      <c r="R36" s="79">
        <f t="shared" si="1"/>
        <v>0</v>
      </c>
      <c r="S36" s="2"/>
      <c r="V36" s="2"/>
    </row>
    <row r="37" spans="1:22" ht="150">
      <c r="A37" s="59" t="s">
        <v>187</v>
      </c>
      <c r="B37" s="59" t="s">
        <v>188</v>
      </c>
      <c r="C37" s="75"/>
      <c r="D37" s="75"/>
      <c r="E37" s="75"/>
      <c r="F37" s="76"/>
      <c r="G37" s="76"/>
      <c r="H37" s="76"/>
      <c r="I37" s="76"/>
      <c r="J37" s="76"/>
      <c r="K37" s="77"/>
      <c r="L37" s="77"/>
      <c r="M37" s="77"/>
      <c r="N37" s="77"/>
      <c r="O37" s="77">
        <f>MAX(Table1[[#This Row],[Økonomisk]:[Personvern]])</f>
        <v>0</v>
      </c>
      <c r="P37" s="77"/>
      <c r="Q37" s="78"/>
      <c r="R37" s="79">
        <f t="shared" si="1"/>
        <v>0</v>
      </c>
      <c r="S37" s="2"/>
      <c r="V37" s="2"/>
    </row>
    <row r="38" spans="1:22" ht="75">
      <c r="A38" s="59" t="s">
        <v>189</v>
      </c>
      <c r="B38" s="59" t="s">
        <v>190</v>
      </c>
      <c r="C38" s="75"/>
      <c r="D38" s="75"/>
      <c r="E38" s="75"/>
      <c r="F38" s="76"/>
      <c r="G38" s="76"/>
      <c r="H38" s="76"/>
      <c r="I38" s="76"/>
      <c r="J38" s="76"/>
      <c r="K38" s="77"/>
      <c r="L38" s="77"/>
      <c r="M38" s="77"/>
      <c r="N38" s="77"/>
      <c r="O38" s="77">
        <f>MAX(Table1[[#This Row],[Økonomisk]:[Personvern]])</f>
        <v>0</v>
      </c>
      <c r="P38" s="77"/>
      <c r="Q38" s="78"/>
      <c r="R38" s="79">
        <f t="shared" si="1"/>
        <v>0</v>
      </c>
      <c r="S38" s="2"/>
      <c r="V38" s="2"/>
    </row>
    <row r="39" spans="1:22" ht="90">
      <c r="A39" s="59" t="s">
        <v>191</v>
      </c>
      <c r="B39" s="59" t="s">
        <v>192</v>
      </c>
      <c r="C39" s="75"/>
      <c r="D39" s="75"/>
      <c r="E39" s="75"/>
      <c r="F39" s="76"/>
      <c r="G39" s="76"/>
      <c r="H39" s="76"/>
      <c r="I39" s="76"/>
      <c r="J39" s="76"/>
      <c r="K39" s="77"/>
      <c r="L39" s="77"/>
      <c r="M39" s="77"/>
      <c r="N39" s="77"/>
      <c r="O39" s="77">
        <f>MAX(Table1[[#This Row],[Økonomisk]:[Personvern]])</f>
        <v>0</v>
      </c>
      <c r="P39" s="77"/>
      <c r="Q39" s="78"/>
      <c r="R39" s="79">
        <f t="shared" si="1"/>
        <v>0</v>
      </c>
      <c r="S39" s="2"/>
      <c r="V39" s="2"/>
    </row>
    <row r="40" spans="1:22" ht="75">
      <c r="A40" s="59" t="s">
        <v>193</v>
      </c>
      <c r="B40" s="75" t="s">
        <v>194</v>
      </c>
      <c r="C40" s="75"/>
      <c r="D40" s="75"/>
      <c r="E40" s="75"/>
      <c r="F40" s="76"/>
      <c r="G40" s="76"/>
      <c r="H40" s="76"/>
      <c r="I40" s="76"/>
      <c r="J40" s="76"/>
      <c r="K40" s="77"/>
      <c r="L40" s="77"/>
      <c r="M40" s="77"/>
      <c r="N40" s="77"/>
      <c r="O40" s="77">
        <f>MAX(Table1[[#This Row],[Økonomisk]:[Personvern]])</f>
        <v>0</v>
      </c>
      <c r="P40" s="77"/>
      <c r="Q40" s="78"/>
      <c r="R40" s="79">
        <f t="shared" si="1"/>
        <v>0</v>
      </c>
      <c r="S40" s="2"/>
      <c r="V40" s="2"/>
    </row>
    <row r="41" spans="1:22" ht="105">
      <c r="A41" s="59" t="s">
        <v>195</v>
      </c>
      <c r="B41" s="75" t="s">
        <v>196</v>
      </c>
      <c r="C41" s="75" t="s">
        <v>197</v>
      </c>
      <c r="D41" s="75"/>
      <c r="E41" s="75"/>
      <c r="F41" s="76"/>
      <c r="G41" s="76"/>
      <c r="H41" s="76"/>
      <c r="I41" s="76"/>
      <c r="J41" s="76"/>
      <c r="K41" s="77"/>
      <c r="L41" s="77"/>
      <c r="M41" s="77"/>
      <c r="N41" s="77"/>
      <c r="O41" s="77">
        <f>MAX(Table1[[#This Row],[Økonomisk]:[Personvern]])</f>
        <v>0</v>
      </c>
      <c r="P41" s="77"/>
      <c r="Q41" s="78"/>
      <c r="R41" s="79">
        <f t="shared" si="1"/>
        <v>0</v>
      </c>
      <c r="S41" s="2"/>
      <c r="V41" s="2"/>
    </row>
    <row r="42" spans="1:22" ht="105">
      <c r="A42" s="59" t="s">
        <v>198</v>
      </c>
      <c r="B42" s="75" t="s">
        <v>199</v>
      </c>
      <c r="C42" s="75" t="s">
        <v>197</v>
      </c>
      <c r="D42" s="75"/>
      <c r="E42" s="75"/>
      <c r="F42" s="76"/>
      <c r="G42" s="76"/>
      <c r="H42" s="76"/>
      <c r="I42" s="76"/>
      <c r="J42" s="76"/>
      <c r="K42" s="77"/>
      <c r="L42" s="77"/>
      <c r="M42" s="77"/>
      <c r="N42" s="77"/>
      <c r="O42" s="77">
        <f>MAX(Table1[[#This Row],[Økonomisk]:[Personvern]])</f>
        <v>0</v>
      </c>
      <c r="P42" s="77"/>
      <c r="Q42" s="78"/>
      <c r="R42" s="79">
        <f t="shared" si="1"/>
        <v>0</v>
      </c>
      <c r="S42" s="2"/>
      <c r="V42" s="2"/>
    </row>
    <row r="43" spans="1:22" ht="105">
      <c r="A43" s="59" t="s">
        <v>200</v>
      </c>
      <c r="B43" s="75" t="s">
        <v>201</v>
      </c>
      <c r="C43" s="75" t="s">
        <v>197</v>
      </c>
      <c r="D43" s="75"/>
      <c r="E43" s="75"/>
      <c r="F43" s="76"/>
      <c r="G43" s="76"/>
      <c r="H43" s="76"/>
      <c r="I43" s="76"/>
      <c r="J43" s="76"/>
      <c r="K43" s="77"/>
      <c r="L43" s="77"/>
      <c r="M43" s="77"/>
      <c r="N43" s="77"/>
      <c r="O43" s="77">
        <f>MAX(Table1[[#This Row],[Økonomisk]:[Personvern]])</f>
        <v>0</v>
      </c>
      <c r="P43" s="77"/>
      <c r="Q43" s="78"/>
      <c r="R43" s="79">
        <f t="shared" si="1"/>
        <v>0</v>
      </c>
      <c r="S43" s="2"/>
      <c r="V43" s="2"/>
    </row>
    <row r="44" spans="1:22" ht="105">
      <c r="A44" s="59" t="s">
        <v>202</v>
      </c>
      <c r="B44" s="75" t="s">
        <v>203</v>
      </c>
      <c r="C44" s="75" t="s">
        <v>197</v>
      </c>
      <c r="D44" s="75"/>
      <c r="E44" s="75"/>
      <c r="F44" s="76"/>
      <c r="G44" s="76"/>
      <c r="H44" s="76"/>
      <c r="I44" s="76"/>
      <c r="J44" s="76"/>
      <c r="K44" s="77"/>
      <c r="L44" s="77"/>
      <c r="M44" s="77"/>
      <c r="N44" s="77"/>
      <c r="O44" s="77">
        <f>MAX(Table1[[#This Row],[Økonomisk]:[Personvern]])</f>
        <v>0</v>
      </c>
      <c r="P44" s="77"/>
      <c r="Q44" s="78"/>
      <c r="R44" s="79">
        <f t="shared" si="1"/>
        <v>0</v>
      </c>
      <c r="S44" s="2"/>
      <c r="V44" s="2"/>
    </row>
    <row r="45" spans="1:22" ht="105">
      <c r="A45" s="59" t="s">
        <v>204</v>
      </c>
      <c r="B45" s="75" t="s">
        <v>205</v>
      </c>
      <c r="C45" s="75" t="s">
        <v>197</v>
      </c>
      <c r="D45" s="75"/>
      <c r="E45" s="75"/>
      <c r="F45" s="76"/>
      <c r="G45" s="76"/>
      <c r="H45" s="76"/>
      <c r="I45" s="76"/>
      <c r="J45" s="76"/>
      <c r="K45" s="77"/>
      <c r="L45" s="77"/>
      <c r="M45" s="77"/>
      <c r="N45" s="77"/>
      <c r="O45" s="77">
        <f>MAX(Table1[[#This Row],[Økonomisk]:[Personvern]])</f>
        <v>0</v>
      </c>
      <c r="P45" s="77"/>
      <c r="Q45" s="78"/>
      <c r="R45" s="79">
        <f t="shared" si="1"/>
        <v>0</v>
      </c>
      <c r="S45" s="2"/>
      <c r="V45" s="2"/>
    </row>
    <row r="46" spans="1:22" ht="105">
      <c r="A46" s="59" t="s">
        <v>206</v>
      </c>
      <c r="B46" s="75" t="s">
        <v>207</v>
      </c>
      <c r="C46" s="75" t="s">
        <v>197</v>
      </c>
      <c r="D46" s="75"/>
      <c r="E46" s="75"/>
      <c r="F46" s="76"/>
      <c r="G46" s="76"/>
      <c r="H46" s="76"/>
      <c r="I46" s="76"/>
      <c r="J46" s="76"/>
      <c r="K46" s="77"/>
      <c r="L46" s="77"/>
      <c r="M46" s="77"/>
      <c r="N46" s="77"/>
      <c r="O46" s="77">
        <f>MAX(Table1[[#This Row],[Økonomisk]:[Personvern]])</f>
        <v>0</v>
      </c>
      <c r="P46" s="77"/>
      <c r="Q46" s="78"/>
      <c r="R46" s="79">
        <f t="shared" ref="R46:R60" si="2">SUM(O46*P46)</f>
        <v>0</v>
      </c>
      <c r="S46" s="2"/>
      <c r="T46" s="1"/>
    </row>
    <row r="47" spans="1:22" ht="105">
      <c r="A47" s="59" t="s">
        <v>208</v>
      </c>
      <c r="B47" s="75" t="s">
        <v>209</v>
      </c>
      <c r="C47" s="75" t="s">
        <v>197</v>
      </c>
      <c r="D47" s="75"/>
      <c r="E47" s="75"/>
      <c r="F47" s="76"/>
      <c r="G47" s="76"/>
      <c r="H47" s="76"/>
      <c r="I47" s="76"/>
      <c r="J47" s="76"/>
      <c r="K47" s="77"/>
      <c r="L47" s="77"/>
      <c r="M47" s="77"/>
      <c r="N47" s="77"/>
      <c r="O47" s="77">
        <f>MAX(Table1[[#This Row],[Økonomisk]:[Personvern]])</f>
        <v>0</v>
      </c>
      <c r="P47" s="77"/>
      <c r="Q47" s="78"/>
      <c r="R47" s="79">
        <f t="shared" si="2"/>
        <v>0</v>
      </c>
      <c r="S47" s="2"/>
      <c r="T47" s="1"/>
    </row>
    <row r="48" spans="1:22" ht="105">
      <c r="A48" s="59" t="s">
        <v>210</v>
      </c>
      <c r="B48" s="75" t="s">
        <v>211</v>
      </c>
      <c r="C48" s="75" t="s">
        <v>197</v>
      </c>
      <c r="D48" s="75"/>
      <c r="E48" s="75"/>
      <c r="F48" s="76"/>
      <c r="G48" s="76"/>
      <c r="H48" s="76"/>
      <c r="I48" s="76"/>
      <c r="J48" s="76"/>
      <c r="K48" s="77"/>
      <c r="L48" s="77"/>
      <c r="M48" s="77"/>
      <c r="N48" s="77"/>
      <c r="O48" s="77">
        <f>MAX(Table1[[#This Row],[Økonomisk]:[Personvern]])</f>
        <v>0</v>
      </c>
      <c r="P48" s="77"/>
      <c r="Q48" s="78"/>
      <c r="R48" s="79">
        <f t="shared" si="2"/>
        <v>0</v>
      </c>
      <c r="S48" s="2"/>
      <c r="T48" s="1"/>
    </row>
    <row r="49" spans="1:20">
      <c r="A49" s="59" t="s">
        <v>212</v>
      </c>
      <c r="B49" s="75"/>
      <c r="C49" s="75"/>
      <c r="D49" s="75"/>
      <c r="E49" s="75"/>
      <c r="F49" s="76"/>
      <c r="G49" s="76"/>
      <c r="H49" s="76"/>
      <c r="I49" s="76"/>
      <c r="J49" s="76"/>
      <c r="K49" s="77"/>
      <c r="L49" s="77"/>
      <c r="M49" s="77"/>
      <c r="N49" s="77"/>
      <c r="O49" s="77">
        <f>MAX(Table1[[#This Row],[Økonomisk]:[Personvern]])</f>
        <v>0</v>
      </c>
      <c r="P49" s="77"/>
      <c r="Q49" s="78"/>
      <c r="R49" s="79">
        <f t="shared" si="2"/>
        <v>0</v>
      </c>
      <c r="S49" s="2"/>
      <c r="T49" s="1"/>
    </row>
    <row r="50" spans="1:20">
      <c r="A50" s="59" t="s">
        <v>213</v>
      </c>
      <c r="B50" s="75"/>
      <c r="C50" s="75"/>
      <c r="D50" s="75"/>
      <c r="E50" s="75"/>
      <c r="F50" s="76"/>
      <c r="G50" s="76"/>
      <c r="H50" s="76"/>
      <c r="I50" s="76"/>
      <c r="J50" s="76"/>
      <c r="K50" s="77"/>
      <c r="L50" s="77"/>
      <c r="M50" s="77"/>
      <c r="N50" s="77"/>
      <c r="O50" s="77">
        <f>MAX(Table1[[#This Row],[Økonomisk]:[Personvern]])</f>
        <v>0</v>
      </c>
      <c r="P50" s="77"/>
      <c r="Q50" s="78"/>
      <c r="R50" s="79">
        <f t="shared" si="2"/>
        <v>0</v>
      </c>
      <c r="S50" s="2"/>
      <c r="T50" s="1"/>
    </row>
    <row r="51" spans="1:20">
      <c r="A51" s="59" t="s">
        <v>214</v>
      </c>
      <c r="B51" s="75"/>
      <c r="C51" s="75"/>
      <c r="D51" s="75"/>
      <c r="E51" s="75"/>
      <c r="F51" s="76"/>
      <c r="G51" s="76"/>
      <c r="H51" s="76"/>
      <c r="I51" s="76"/>
      <c r="J51" s="76"/>
      <c r="K51" s="77"/>
      <c r="L51" s="77"/>
      <c r="M51" s="77"/>
      <c r="N51" s="77"/>
      <c r="O51" s="77">
        <f>MAX(Table1[[#This Row],[Økonomisk]:[Personvern]])</f>
        <v>0</v>
      </c>
      <c r="P51" s="77"/>
      <c r="Q51" s="78"/>
      <c r="R51" s="79">
        <f t="shared" si="2"/>
        <v>0</v>
      </c>
      <c r="S51" s="2"/>
      <c r="T51" s="1"/>
    </row>
    <row r="52" spans="1:20">
      <c r="A52" s="59" t="s">
        <v>215</v>
      </c>
      <c r="B52" s="75"/>
      <c r="C52" s="75"/>
      <c r="D52" s="75"/>
      <c r="E52" s="75"/>
      <c r="F52" s="76"/>
      <c r="G52" s="76"/>
      <c r="H52" s="76"/>
      <c r="I52" s="76"/>
      <c r="J52" s="76"/>
      <c r="K52" s="77"/>
      <c r="L52" s="77"/>
      <c r="M52" s="77"/>
      <c r="N52" s="77"/>
      <c r="O52" s="77">
        <f>MAX(Table1[[#This Row],[Økonomisk]:[Personvern]])</f>
        <v>0</v>
      </c>
      <c r="P52" s="77"/>
      <c r="Q52" s="78"/>
      <c r="R52" s="79">
        <f t="shared" si="2"/>
        <v>0</v>
      </c>
      <c r="S52" s="2"/>
      <c r="T52" s="1"/>
    </row>
    <row r="53" spans="1:20">
      <c r="A53" s="59" t="s">
        <v>216</v>
      </c>
      <c r="B53" s="75"/>
      <c r="C53" s="75"/>
      <c r="D53" s="75"/>
      <c r="E53" s="75"/>
      <c r="F53" s="76"/>
      <c r="G53" s="76"/>
      <c r="H53" s="76"/>
      <c r="I53" s="76"/>
      <c r="J53" s="76"/>
      <c r="K53" s="77"/>
      <c r="L53" s="77"/>
      <c r="M53" s="77"/>
      <c r="N53" s="77"/>
      <c r="O53" s="77">
        <f>MAX(Table1[[#This Row],[Økonomisk]:[Personvern]])</f>
        <v>0</v>
      </c>
      <c r="P53" s="77"/>
      <c r="Q53" s="78"/>
      <c r="R53" s="79">
        <f t="shared" si="2"/>
        <v>0</v>
      </c>
      <c r="S53" s="2"/>
      <c r="T53" s="1"/>
    </row>
    <row r="54" spans="1:20">
      <c r="A54" s="59" t="s">
        <v>217</v>
      </c>
      <c r="B54" s="75"/>
      <c r="C54" s="75"/>
      <c r="D54" s="75"/>
      <c r="E54" s="75"/>
      <c r="F54" s="76"/>
      <c r="G54" s="76"/>
      <c r="H54" s="76"/>
      <c r="I54" s="76"/>
      <c r="J54" s="76"/>
      <c r="K54" s="77"/>
      <c r="L54" s="77"/>
      <c r="M54" s="77"/>
      <c r="N54" s="77"/>
      <c r="O54" s="77">
        <f>MAX(Table1[[#This Row],[Økonomisk]:[Personvern]])</f>
        <v>0</v>
      </c>
      <c r="P54" s="77"/>
      <c r="Q54" s="78"/>
      <c r="R54" s="79">
        <f t="shared" si="2"/>
        <v>0</v>
      </c>
      <c r="S54" s="2"/>
      <c r="T54" s="1"/>
    </row>
    <row r="55" spans="1:20">
      <c r="A55" s="59" t="s">
        <v>218</v>
      </c>
      <c r="B55" s="75"/>
      <c r="C55" s="75"/>
      <c r="D55" s="75"/>
      <c r="E55" s="75"/>
      <c r="F55" s="76"/>
      <c r="G55" s="76"/>
      <c r="H55" s="76"/>
      <c r="I55" s="76"/>
      <c r="J55" s="76"/>
      <c r="K55" s="77"/>
      <c r="L55" s="77"/>
      <c r="M55" s="77"/>
      <c r="N55" s="77"/>
      <c r="O55" s="77">
        <f>MAX(Table1[[#This Row],[Økonomisk]:[Personvern]])</f>
        <v>0</v>
      </c>
      <c r="P55" s="77"/>
      <c r="Q55" s="78"/>
      <c r="R55" s="79">
        <f t="shared" si="2"/>
        <v>0</v>
      </c>
      <c r="S55" s="2"/>
      <c r="T55" s="1"/>
    </row>
    <row r="56" spans="1:20">
      <c r="A56" s="59" t="s">
        <v>219</v>
      </c>
      <c r="B56" s="75"/>
      <c r="C56" s="75"/>
      <c r="D56" s="75"/>
      <c r="E56" s="75"/>
      <c r="F56" s="76"/>
      <c r="G56" s="76"/>
      <c r="H56" s="76"/>
      <c r="I56" s="76"/>
      <c r="J56" s="76"/>
      <c r="K56" s="77"/>
      <c r="L56" s="77"/>
      <c r="M56" s="77"/>
      <c r="N56" s="77"/>
      <c r="O56" s="77">
        <f>MAX(Table1[[#This Row],[Økonomisk]:[Personvern]])</f>
        <v>0</v>
      </c>
      <c r="P56" s="77"/>
      <c r="Q56" s="78"/>
      <c r="R56" s="79">
        <f t="shared" si="2"/>
        <v>0</v>
      </c>
      <c r="S56" s="2"/>
      <c r="T56" s="1"/>
    </row>
    <row r="57" spans="1:20">
      <c r="A57" s="59" t="s">
        <v>220</v>
      </c>
      <c r="B57" s="75"/>
      <c r="C57" s="75"/>
      <c r="D57" s="75"/>
      <c r="E57" s="75"/>
      <c r="F57" s="76"/>
      <c r="G57" s="76"/>
      <c r="H57" s="76"/>
      <c r="I57" s="76"/>
      <c r="J57" s="76"/>
      <c r="K57" s="77"/>
      <c r="L57" s="77"/>
      <c r="M57" s="77"/>
      <c r="N57" s="77"/>
      <c r="O57" s="77">
        <f>MAX(Table1[[#This Row],[Økonomisk]:[Personvern]])</f>
        <v>0</v>
      </c>
      <c r="P57" s="77"/>
      <c r="Q57" s="78"/>
      <c r="R57" s="79">
        <f t="shared" si="2"/>
        <v>0</v>
      </c>
      <c r="S57" s="2"/>
      <c r="T57" s="1"/>
    </row>
    <row r="58" spans="1:20">
      <c r="A58" s="59" t="s">
        <v>221</v>
      </c>
      <c r="B58" s="75"/>
      <c r="C58" s="75"/>
      <c r="D58" s="75"/>
      <c r="E58" s="75"/>
      <c r="F58" s="76"/>
      <c r="G58" s="76"/>
      <c r="H58" s="76"/>
      <c r="I58" s="76"/>
      <c r="J58" s="76"/>
      <c r="K58" s="77"/>
      <c r="L58" s="77"/>
      <c r="M58" s="77"/>
      <c r="N58" s="77"/>
      <c r="O58" s="77">
        <f>MAX(Table1[[#This Row],[Økonomisk]:[Personvern]])</f>
        <v>0</v>
      </c>
      <c r="P58" s="77"/>
      <c r="Q58" s="78"/>
      <c r="R58" s="79">
        <f t="shared" si="2"/>
        <v>0</v>
      </c>
      <c r="S58" s="2"/>
      <c r="T58" s="1"/>
    </row>
    <row r="59" spans="1:20">
      <c r="A59" s="59" t="s">
        <v>222</v>
      </c>
      <c r="B59" s="75"/>
      <c r="C59" s="75"/>
      <c r="D59" s="75"/>
      <c r="E59" s="75"/>
      <c r="F59" s="76"/>
      <c r="G59" s="76"/>
      <c r="H59" s="76"/>
      <c r="I59" s="76"/>
      <c r="J59" s="76"/>
      <c r="K59" s="77"/>
      <c r="L59" s="77"/>
      <c r="M59" s="77"/>
      <c r="N59" s="77"/>
      <c r="O59" s="77">
        <f>MAX(Table1[[#This Row],[Økonomisk]:[Personvern]])</f>
        <v>0</v>
      </c>
      <c r="P59" s="77"/>
      <c r="Q59" s="78"/>
      <c r="R59" s="79">
        <f t="shared" si="2"/>
        <v>0</v>
      </c>
      <c r="S59" s="2"/>
      <c r="T59" s="1"/>
    </row>
    <row r="60" spans="1:20">
      <c r="A60" s="59" t="s">
        <v>223</v>
      </c>
      <c r="B60" s="75"/>
      <c r="C60" s="75"/>
      <c r="D60" s="75"/>
      <c r="E60" s="75"/>
      <c r="F60" s="76"/>
      <c r="G60" s="76"/>
      <c r="H60" s="76"/>
      <c r="I60" s="76"/>
      <c r="J60" s="76"/>
      <c r="K60" s="77"/>
      <c r="L60" s="77"/>
      <c r="M60" s="77"/>
      <c r="N60" s="77"/>
      <c r="O60" s="77">
        <f>MAX(Table1[[#This Row],[Økonomisk]:[Personvern]])</f>
        <v>0</v>
      </c>
      <c r="P60" s="77"/>
      <c r="Q60" s="78"/>
      <c r="R60" s="79">
        <f t="shared" si="2"/>
        <v>0</v>
      </c>
      <c r="S60" s="2"/>
      <c r="T60" s="1"/>
    </row>
  </sheetData>
  <phoneticPr fontId="15" type="noConversion"/>
  <conditionalFormatting sqref="R2:R60">
    <cfRule type="cellIs" dxfId="113" priority="1" operator="between">
      <formula>10</formula>
      <formula>16</formula>
    </cfRule>
    <cfRule type="cellIs" dxfId="112" priority="2" operator="between">
      <formula>7</formula>
      <formula>9</formula>
    </cfRule>
    <cfRule type="cellIs" dxfId="111" priority="3" operator="between">
      <formula>4</formula>
      <formula>6</formula>
    </cfRule>
    <cfRule type="cellIs" dxfId="110" priority="4" operator="between">
      <formula>1</formula>
      <formula>3</formula>
    </cfRule>
  </conditionalFormatting>
  <dataValidations xWindow="1472" yWindow="485" count="5">
    <dataValidation allowBlank="1" showInputMessage="1" showErrorMessage="1" promptTitle="Beskrivelse av Uønsket hendelse" prompt="Her skrives risikoscenariet inn." sqref="S1 A1:C1" xr:uid="{00000000-0002-0000-0500-000001000000}"/>
    <dataValidation allowBlank="1" showInputMessage="1" showErrorMessage="1" promptTitle="Sikkerhetsmekanismer" prompt="Eksisterende sikkerhetsmekanismer på plass for å forhindre en hendelse. Eks. autentisering, autorisasjon, brannmur, spamfiltre, osv..." sqref="J61:J1048576 I1:I60" xr:uid="{00000000-0002-0000-0500-000002000000}"/>
    <dataValidation allowBlank="1" showInputMessage="1" showErrorMessage="1" promptTitle="Sikkerhetsmekanismer" prompt="Sikkerhetsmekanismer på plass for å oppdage en pågående hendelse og/eller å gjennopprette funksjonalitet. For eks oppdagelse vil være nettverksmonitorering og antivirus. Gjenopprette vil være backup" sqref="K61:K1048576 J1:J60" xr:uid="{00000000-0002-0000-0500-000003000000}"/>
    <dataValidation errorStyle="information" allowBlank="1" errorTitle="Feil verdi" promptTitle="Velg nivå" sqref="R61:R1048576 Q1:Q60" xr:uid="{30829CA9-EF55-49B0-AB60-E1354FE798CB}"/>
    <dataValidation allowBlank="1" sqref="O1:O1048576" xr:uid="{B04A04C0-37DA-48EC-9745-C38D073ABE76}"/>
  </dataValidations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xWindow="1472" yWindow="485" count="9">
        <x14:dataValidation type="list" allowBlank="1" showInputMessage="1" showErrorMessage="1" promptTitle="Sårbarhet" prompt="Sårbarhetene hentes fra Sårbarhetsvurdering-arket" xr:uid="{00000000-0002-0000-0500-000004000000}">
          <x14:formula1>
            <xm:f>Sårbarhetsvurdering!$A$2:$A$30</xm:f>
          </x14:formula1>
          <xm:sqref>V31</xm:sqref>
        </x14:dataValidation>
        <x14:dataValidation type="list" allowBlank="1" showInputMessage="1" showErrorMessage="1" errorTitle="Velg fra listen" promptTitle="Intensjon" prompt="Velg intensjon" xr:uid="{00000000-0002-0000-0500-000005000000}">
          <x14:formula1>
            <xm:f>Kategorier!$B$2:$B$18</xm:f>
          </x14:formula1>
          <xm:sqref>G2:G60</xm:sqref>
        </x14:dataValidation>
        <x14:dataValidation type="list" errorStyle="information" allowBlank="1" showInputMessage="1" showErrorMessage="1" errorTitle="Feil verdi" error="Tallet må være mellom 1 og 4" promptTitle="Velg nivå" prompt="Angi tall mellom 1 og 4. Sannsynlighetsintervaller finnes på Risikomatrise og tabeller-skillearket. Eks. benytt hyppighet i trusselvurdering for estimere hvor ofte en trussel opptrer. " xr:uid="{00000000-0002-0000-0500-000006000000}">
          <x14:formula1>
            <xm:f>'Risikomatrise og tabeller'!$B$12:$B$15</xm:f>
          </x14:formula1>
          <xm:sqref>P2:P60</xm:sqref>
        </x14:dataValidation>
        <x14:dataValidation type="list" allowBlank="1" showInputMessage="1" showErrorMessage="1" xr:uid="{00000000-0002-0000-0500-000008000000}">
          <x14:formula1>
            <xm:f>Kategorier!$A$2:$A$13</xm:f>
          </x14:formula1>
          <xm:sqref>F2:F60</xm:sqref>
        </x14:dataValidation>
        <x14:dataValidation type="list" allowBlank="1" showInputMessage="1" showErrorMessage="1" promptTitle="Sårbarhet" prompt="Sårbarhetene hentes fra Sårbarhetsvurdering-arket" xr:uid="{00000000-0002-0000-0500-000009000000}">
          <x14:formula1>
            <xm:f>Sårbarhetsvurdering!$B$2:$B$30</xm:f>
          </x14:formula1>
          <xm:sqref>V1:V30</xm:sqref>
        </x14:dataValidation>
        <x14:dataValidation type="list" allowBlank="1" showInputMessage="1" showErrorMessage="1" promptTitle="Velg verdi" prompt="Verdiene hentes fra Verdivurdering arket" xr:uid="{00000000-0002-0000-0500-00000A000000}">
          <x14:formula1>
            <xm:f>Verdivurdering!$B$2:$B$33</xm:f>
          </x14:formula1>
          <xm:sqref>D2:D60</xm:sqref>
        </x14:dataValidation>
        <x14:dataValidation type="list" allowBlank="1" showInputMessage="1" showErrorMessage="1" errorTitle="Velg fra Listen" promptTitle="Velg sikkerhetsbrudd" prompt="Velg mellom konfidensialitet, integritet eller tilgjengelighet" xr:uid="{00000000-0002-0000-0500-00000B000000}">
          <x14:formula1>
            <xm:f>Kategorier!$H$2:$H$5</xm:f>
          </x14:formula1>
          <xm:sqref>H2:H60</xm:sqref>
        </x14:dataValidation>
        <x14:dataValidation type="list" allowBlank="1" showInputMessage="1" showErrorMessage="1" errorTitle="Velg fra Listen" promptTitle="Risikokriterier" prompt="Velg mellom 1-4" xr:uid="{00000000-0002-0000-0500-00000C000000}">
          <x14:formula1>
            <xm:f>Kategorier!$AF$2:$AF$5</xm:f>
          </x14:formula1>
          <xm:sqref>L61:N66 K2:N60</xm:sqref>
        </x14:dataValidation>
        <x14:dataValidation type="list" allowBlank="1" showInputMessage="1" showErrorMessage="1" promptTitle="Velg trussel" prompt="Trusselaktør hentes fra Trusselvurderingsarket" xr:uid="{00000000-0002-0000-0500-00000D000000}">
          <x14:formula1>
            <xm:f>Trusselvurdering!$A$2:$A$18</xm:f>
          </x14:formula1>
          <xm:sqref>E2:E60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8"/>
  <dimension ref="A1:M56"/>
  <sheetViews>
    <sheetView workbookViewId="0">
      <selection activeCell="D3" sqref="D3"/>
    </sheetView>
  </sheetViews>
  <sheetFormatPr defaultColWidth="9.140625" defaultRowHeight="15"/>
  <cols>
    <col min="1" max="1" width="5.140625" style="3" bestFit="1" customWidth="1"/>
    <col min="2" max="2" width="29" style="3" customWidth="1"/>
    <col min="4" max="4" width="11.140625" style="37" customWidth="1"/>
    <col min="5" max="5" width="17.85546875" style="3" customWidth="1"/>
    <col min="6" max="6" width="14.42578125" style="3" hidden="1" customWidth="1"/>
    <col min="7" max="7" width="17.140625" style="3" customWidth="1"/>
    <col min="8" max="8" width="13" customWidth="1"/>
    <col min="9" max="9" width="12.42578125" style="39" customWidth="1"/>
    <col min="10" max="10" width="14.42578125" style="38" customWidth="1"/>
    <col min="11" max="11" width="18.7109375" style="38" customWidth="1"/>
    <col min="12" max="12" width="23.7109375" customWidth="1"/>
    <col min="13" max="13" width="21.5703125" customWidth="1"/>
    <col min="14" max="14" width="11.7109375" customWidth="1"/>
  </cols>
  <sheetData>
    <row r="1" spans="1:13" ht="31.5" customHeight="1">
      <c r="A1" s="3" t="s">
        <v>96</v>
      </c>
      <c r="B1" s="3" t="s">
        <v>224</v>
      </c>
      <c r="C1" s="36" t="s">
        <v>225</v>
      </c>
      <c r="D1" s="3" t="s">
        <v>226</v>
      </c>
      <c r="E1" s="3" t="s">
        <v>227</v>
      </c>
      <c r="F1" s="3" t="s">
        <v>228</v>
      </c>
      <c r="G1" t="s">
        <v>229</v>
      </c>
      <c r="H1" s="36" t="s">
        <v>230</v>
      </c>
      <c r="I1" s="36" t="s">
        <v>231</v>
      </c>
      <c r="J1" s="38" t="s">
        <v>232</v>
      </c>
      <c r="K1" s="3" t="s">
        <v>233</v>
      </c>
      <c r="L1" s="3" t="s">
        <v>234</v>
      </c>
      <c r="M1" t="s">
        <v>235</v>
      </c>
    </row>
    <row r="2" spans="1:13" ht="105">
      <c r="A2" s="3" t="str">
        <f>Table1[[#This Row],[R.ID]]</f>
        <v>R.01</v>
      </c>
      <c r="B2" s="3" t="str">
        <f>Table1[[#This Row],[Uønsket hendelse ]]</f>
        <v>Manglende vedlikehold og/eller patching av systemet fører til det blir kompromittert av ekstern angriper.</v>
      </c>
      <c r="C2" s="36">
        <f>Table1[[#This Row],[Risiko-estimat]]</f>
        <v>12</v>
      </c>
      <c r="D2" s="3" t="s">
        <v>236</v>
      </c>
      <c r="E2" s="3" t="s">
        <v>237</v>
      </c>
      <c r="F2" s="3" t="s">
        <v>238</v>
      </c>
      <c r="G2" t="s">
        <v>239</v>
      </c>
      <c r="H2" s="38">
        <f>Table1[[#This Row],[Konsekvens]]</f>
        <v>4</v>
      </c>
      <c r="I2" s="38">
        <v>2</v>
      </c>
      <c r="J2" s="38">
        <f>SUM(H2*I2)</f>
        <v>8</v>
      </c>
      <c r="K2" t="s">
        <v>240</v>
      </c>
      <c r="L2" t="s">
        <v>241</v>
      </c>
      <c r="M2" s="52">
        <v>43252</v>
      </c>
    </row>
    <row r="3" spans="1:13" ht="75">
      <c r="A3" s="3" t="str">
        <f>Table1[[#This Row],[R.ID]]</f>
        <v>R.02</v>
      </c>
      <c r="B3" s="3" t="str">
        <f>Table1[[#This Row],[Uønsket hendelse ]]</f>
        <v>Svak kryptering eller krypteringsnøkkel fører til at data i løsningen blir kompromittert og blir tilgjengelig på internett.</v>
      </c>
      <c r="C3" s="36">
        <f>Table1[[#This Row],[Risiko-estimat]]</f>
        <v>0</v>
      </c>
      <c r="D3" s="3"/>
      <c r="G3"/>
      <c r="H3" s="38">
        <f>Table1[[#This Row],[Konsekvens]]</f>
        <v>0</v>
      </c>
      <c r="I3" s="38"/>
      <c r="J3" s="38">
        <f t="shared" ref="J3:J56" si="0">SUM(H3*I3)</f>
        <v>0</v>
      </c>
      <c r="K3"/>
    </row>
    <row r="4" spans="1:13" ht="60">
      <c r="A4" s="3" t="str">
        <f>Table1[[#This Row],[R.ID]]</f>
        <v>R.03</v>
      </c>
      <c r="B4" s="3" t="str">
        <f>Table1[[#This Row],[Uønsket hendelse ]]</f>
        <v>Medarbeidere sender skjermingsverdige data med ukryptert epost som fører til at data kommer på avveie.</v>
      </c>
      <c r="C4" s="36">
        <f>Table1[[#This Row],[Risiko-estimat]]</f>
        <v>0</v>
      </c>
      <c r="D4" s="3"/>
      <c r="G4"/>
      <c r="H4" s="38">
        <f>Table1[[#This Row],[Konsekvens]]</f>
        <v>0</v>
      </c>
      <c r="I4" s="38"/>
      <c r="J4" s="38">
        <f t="shared" si="0"/>
        <v>0</v>
      </c>
      <c r="K4"/>
    </row>
    <row r="5" spans="1:13" ht="45">
      <c r="A5" s="3" t="str">
        <f>Table1[[#This Row],[R.ID]]</f>
        <v>R.04</v>
      </c>
      <c r="B5" s="3" t="str">
        <f>Table1[[#This Row],[Uønsket hendelse ]]</f>
        <v>Kommunikasjonen mellom brukerutstyr og server blir avlyttet av en angriper.</v>
      </c>
      <c r="C5" s="36">
        <f>Table1[[#This Row],[Risiko-estimat]]</f>
        <v>0</v>
      </c>
      <c r="D5" s="3"/>
      <c r="G5"/>
      <c r="H5" s="38">
        <f>Table1[[#This Row],[Konsekvens]]</f>
        <v>0</v>
      </c>
      <c r="I5" s="38"/>
      <c r="J5" s="38">
        <f t="shared" si="0"/>
        <v>0</v>
      </c>
      <c r="K5"/>
    </row>
    <row r="6" spans="1:13" ht="45">
      <c r="A6" s="3" t="str">
        <f>Table1[[#This Row],[R.ID]]</f>
        <v>R.05</v>
      </c>
      <c r="B6" s="3" t="str">
        <f>Table1[[#This Row],[Uønsket hendelse ]]</f>
        <v>Kommunikasjon mellom servere blir avlyttet av en angriper.</v>
      </c>
      <c r="C6" s="36">
        <f>Table1[[#This Row],[Risiko-estimat]]</f>
        <v>0</v>
      </c>
      <c r="D6" s="3"/>
      <c r="G6"/>
      <c r="H6" s="38">
        <f>Table1[[#This Row],[Konsekvens]]</f>
        <v>0</v>
      </c>
      <c r="I6" s="38"/>
      <c r="J6" s="38">
        <f t="shared" si="0"/>
        <v>0</v>
      </c>
      <c r="K6"/>
    </row>
    <row r="7" spans="1:13" ht="45">
      <c r="A7" s="3" t="str">
        <f>Table1[[#This Row],[R.ID]]</f>
        <v>R.06</v>
      </c>
      <c r="B7" s="3" t="str">
        <f>Table1[[#This Row],[Uønsket hendelse ]]</f>
        <v>NTNU bukernavn og passord er på avveie og uvedkommende får tilgang til systemet.</v>
      </c>
      <c r="C7" s="36">
        <f>Table1[[#This Row],[Risiko-estimat]]</f>
        <v>0</v>
      </c>
      <c r="D7" s="3"/>
      <c r="G7"/>
      <c r="H7" s="38">
        <f>Table1[[#This Row],[Konsekvens]]</f>
        <v>0</v>
      </c>
      <c r="I7" s="38"/>
      <c r="J7" s="38">
        <f t="shared" si="0"/>
        <v>0</v>
      </c>
      <c r="K7"/>
    </row>
    <row r="8" spans="1:13" ht="60">
      <c r="A8" s="3" t="str">
        <f>Table1[[#This Row],[R.ID]]</f>
        <v>R.07</v>
      </c>
      <c r="B8" s="3" t="str">
        <f>Table1[[#This Row],[Uønsket hendelse ]]</f>
        <v>NTNU admin brukernavn og passord kommer på avveie og uvedkommende får tilgang til systemet.</v>
      </c>
      <c r="C8" s="36">
        <f>Table1[[#This Row],[Risiko-estimat]]</f>
        <v>0</v>
      </c>
      <c r="D8" s="3"/>
      <c r="G8"/>
      <c r="H8" s="38">
        <f>Table1[[#This Row],[Konsekvens]]</f>
        <v>0</v>
      </c>
      <c r="I8" s="38"/>
      <c r="J8" s="38">
        <f t="shared" si="0"/>
        <v>0</v>
      </c>
      <c r="K8"/>
    </row>
    <row r="9" spans="1:13" ht="30">
      <c r="A9" s="3" t="str">
        <f>Table1[[#This Row],[R.ID]]</f>
        <v>R.08</v>
      </c>
      <c r="B9" s="3" t="str">
        <f>Table1[[#This Row],[Uønsket hendelse ]]</f>
        <v>Løsepengevirus krypterer alle data i løsningen/prosjektet.</v>
      </c>
      <c r="C9" s="36">
        <f>Table1[[#This Row],[Risiko-estimat]]</f>
        <v>0</v>
      </c>
      <c r="D9" s="3"/>
      <c r="G9"/>
      <c r="H9" s="38">
        <f>Table1[[#This Row],[Konsekvens]]</f>
        <v>0</v>
      </c>
      <c r="I9" s="38"/>
      <c r="J9" s="38">
        <f t="shared" si="0"/>
        <v>0</v>
      </c>
      <c r="K9"/>
    </row>
    <row r="10" spans="1:13" ht="60">
      <c r="A10" s="3" t="str">
        <f>Table1[[#This Row],[R.ID]]</f>
        <v>R.09</v>
      </c>
      <c r="B10" s="3" t="str">
        <f>Table1[[#This Row],[Uønsket hendelse ]]</f>
        <v>En ansatt med tilgang til systemet føler seg urettferdig behandlet og tar hevn på bedriften.</v>
      </c>
      <c r="C10" s="36">
        <f>Table1[[#This Row],[Risiko-estimat]]</f>
        <v>0</v>
      </c>
      <c r="D10" s="3"/>
      <c r="G10"/>
      <c r="H10" s="38">
        <f>Table1[[#This Row],[Konsekvens]]</f>
        <v>0</v>
      </c>
      <c r="I10" s="38"/>
      <c r="J10" s="38">
        <f t="shared" si="0"/>
        <v>0</v>
      </c>
      <c r="K10"/>
    </row>
    <row r="11" spans="1:13" ht="75">
      <c r="A11" s="3" t="str">
        <f>Table1[[#This Row],[R.ID]]</f>
        <v>R.10</v>
      </c>
      <c r="B11" s="3" t="str">
        <f>Table1[[#This Row],[Uønsket hendelse ]]</f>
        <v>Dårlig sikrede IT Ressurser i systemet blir benyttet av hackere som springbrett/brostein for videre angrep.</v>
      </c>
      <c r="C11" s="36">
        <f>Table1[[#This Row],[Risiko-estimat]]</f>
        <v>0</v>
      </c>
      <c r="D11" s="3"/>
      <c r="G11"/>
      <c r="H11" s="38">
        <f>Table1[[#This Row],[Konsekvens]]</f>
        <v>0</v>
      </c>
      <c r="I11" s="38"/>
      <c r="J11" s="38">
        <f t="shared" si="0"/>
        <v>0</v>
      </c>
      <c r="K11"/>
    </row>
    <row r="12" spans="1:13" ht="75">
      <c r="A12" s="3" t="str">
        <f>Table1[[#This Row],[R.ID]]</f>
        <v>R.11</v>
      </c>
      <c r="B12" s="3" t="str">
        <f>Table1[[#This Row],[Uønsket hendelse ]]</f>
        <v>IT Ressurser forvaltet i prosjektet/systemet blir benyttet av hackere til å grave etter kryptovaluta (eks. bitcoin, etherum, Dash).</v>
      </c>
      <c r="C12" s="36">
        <f>Table1[[#This Row],[Risiko-estimat]]</f>
        <v>0</v>
      </c>
      <c r="D12" s="3"/>
      <c r="G12"/>
      <c r="H12" s="38">
        <f>Table1[[#This Row],[Konsekvens]]</f>
        <v>0</v>
      </c>
      <c r="I12" s="38"/>
      <c r="J12" s="38">
        <f t="shared" si="0"/>
        <v>0</v>
      </c>
      <c r="K12"/>
    </row>
    <row r="13" spans="1:13" ht="90">
      <c r="A13" s="3" t="str">
        <f>Table1[[#This Row],[R.ID]]</f>
        <v>R.12</v>
      </c>
      <c r="B13" s="3" t="str">
        <f>Table1[[#This Row],[Uønsket hendelse ]]</f>
        <v>IT ressurser i systemet/prosjektet er tilgjengelig for angripere på internett (via webservere, Remote desktop protocol eller annet).</v>
      </c>
      <c r="C13" s="36">
        <f>Table1[[#This Row],[Risiko-estimat]]</f>
        <v>0</v>
      </c>
      <c r="D13" s="3"/>
      <c r="G13"/>
      <c r="H13" s="38">
        <f>Table1[[#This Row],[Konsekvens]]</f>
        <v>0</v>
      </c>
      <c r="I13" s="38"/>
      <c r="J13" s="38">
        <f t="shared" si="0"/>
        <v>0</v>
      </c>
      <c r="K13"/>
    </row>
    <row r="14" spans="1:13" ht="90">
      <c r="A14" s="3" t="str">
        <f>Table1[[#This Row],[R.ID]]</f>
        <v>R.13</v>
      </c>
      <c r="B14" s="3" t="str">
        <f>Table1[[#This Row],[Uønsket hendelse ]]</f>
        <v>Ansatte eller andre lagrer sensitive arbeidsdokumenter på dårlig sikrede private enheter, slik som mobiltelefoner, nettbrett og laptop.</v>
      </c>
      <c r="C14" s="36">
        <f>Table1[[#This Row],[Risiko-estimat]]</f>
        <v>0</v>
      </c>
      <c r="D14" s="3"/>
      <c r="G14"/>
      <c r="H14" s="38">
        <f>Table1[[#This Row],[Konsekvens]]</f>
        <v>0</v>
      </c>
      <c r="I14" s="38"/>
      <c r="J14" s="38">
        <f t="shared" si="0"/>
        <v>0</v>
      </c>
      <c r="K14"/>
    </row>
    <row r="15" spans="1:13" ht="75">
      <c r="A15" s="3" t="str">
        <f>Table1[[#This Row],[R.ID]]</f>
        <v>R.14</v>
      </c>
      <c r="B15" s="3" t="str">
        <f>Table1[[#This Row],[Uønsket hendelse ]]</f>
        <v>Angripere tar kontroll over IT ressurser på grunn av svake sikkerhetsinstillinger og mangler sikkerhetsoppdatering.</v>
      </c>
      <c r="C15" s="36">
        <f>Table1[[#This Row],[Risiko-estimat]]</f>
        <v>0</v>
      </c>
      <c r="D15" s="3"/>
      <c r="G15"/>
      <c r="H15" s="38">
        <f>Table1[[#This Row],[Konsekvens]]</f>
        <v>0</v>
      </c>
      <c r="I15" s="38"/>
      <c r="J15" s="38">
        <f t="shared" si="0"/>
        <v>0</v>
      </c>
      <c r="K15"/>
    </row>
    <row r="16" spans="1:13" ht="75">
      <c r="A16" s="3" t="str">
        <f>Table1[[#This Row],[R.ID]]</f>
        <v>R.15</v>
      </c>
      <c r="B16" s="3" t="str">
        <f>Table1[[#This Row],[Uønsket hendelse ]]</f>
        <v>IT ressurser er synlige på nett og kan rekrutteres av angripere i utgående tjenestenektangrep (Refleksive angrep).</v>
      </c>
      <c r="C16" s="36">
        <f>Table1[[#This Row],[Risiko-estimat]]</f>
        <v>0</v>
      </c>
      <c r="D16" s="3"/>
      <c r="G16"/>
      <c r="H16" s="38">
        <f>Table1[[#This Row],[Konsekvens]]</f>
        <v>0</v>
      </c>
      <c r="I16" s="38"/>
      <c r="J16" s="38">
        <f t="shared" si="0"/>
        <v>0</v>
      </c>
      <c r="K16"/>
    </row>
    <row r="17" spans="1:11" ht="45">
      <c r="A17" s="3" t="str">
        <f>Table1[[#This Row],[R.ID]]</f>
        <v>R.16</v>
      </c>
      <c r="B17" s="3" t="str">
        <f>Table1[[#This Row],[Uønsket hendelse ]]</f>
        <v>Tjenesten eller deler av tjenesten blir utsatt for et tjenestenekt angrep.</v>
      </c>
      <c r="C17" s="36">
        <f>Table1[[#This Row],[Risiko-estimat]]</f>
        <v>0</v>
      </c>
      <c r="D17" s="3"/>
      <c r="G17"/>
      <c r="H17" s="38">
        <f>Table1[[#This Row],[Konsekvens]]</f>
        <v>0</v>
      </c>
      <c r="I17" s="38"/>
      <c r="J17" s="38">
        <f t="shared" si="0"/>
        <v>0</v>
      </c>
      <c r="K17"/>
    </row>
    <row r="18" spans="1:11" ht="60">
      <c r="A18" s="3" t="str">
        <f>Table1[[#This Row],[R.ID]]</f>
        <v>R.17</v>
      </c>
      <c r="B18" s="3" t="str">
        <f>Table1[[#This Row],[Uønsket hendelse ]]</f>
        <v>Dårlig sikrede Internet of things-enheter blir koblet til nettverket og blir kompromittert av en angriper.</v>
      </c>
      <c r="C18" s="36">
        <f>Table1[[#This Row],[Risiko-estimat]]</f>
        <v>0</v>
      </c>
      <c r="D18" s="3"/>
      <c r="G18"/>
      <c r="H18" s="38">
        <f>Table1[[#This Row],[Konsekvens]]</f>
        <v>0</v>
      </c>
      <c r="I18" s="38"/>
      <c r="J18" s="38">
        <f t="shared" si="0"/>
        <v>0</v>
      </c>
      <c r="K18"/>
    </row>
    <row r="19" spans="1:11" ht="90">
      <c r="A19" s="3" t="str">
        <f>Table1[[#This Row],[R.ID]]</f>
        <v>R.18</v>
      </c>
      <c r="B19" s="3" t="str">
        <f>Table1[[#This Row],[Uønsket hendelse ]]</f>
        <v>Forskningen som utføres eller data som blir håndtert er kontroversielle og fører til at prosjektet blir utsatt for målrettet sabotasje- eller svertingsforsøk via internett.</v>
      </c>
      <c r="C19" s="36">
        <f>Table1[[#This Row],[Risiko-estimat]]</f>
        <v>0</v>
      </c>
      <c r="D19" s="3"/>
      <c r="G19"/>
      <c r="H19" s="38">
        <f>Table1[[#This Row],[Konsekvens]]</f>
        <v>0</v>
      </c>
      <c r="I19" s="38"/>
      <c r="J19" s="38">
        <f t="shared" si="0"/>
        <v>0</v>
      </c>
      <c r="K19"/>
    </row>
    <row r="20" spans="1:11" ht="90">
      <c r="A20" s="3" t="str">
        <f>Table1[[#This Row],[R.ID]]</f>
        <v>R.19</v>
      </c>
      <c r="B20" s="3" t="str">
        <f>Table1[[#This Row],[Uønsket hendelse ]]</f>
        <v>Området eller bygningen som huser servere og/eller kritiske systemer blir utsatt for fysisk skade fra naturlige årsaker (jordskjelv, brann, orkan, skred, eller lignende)</v>
      </c>
      <c r="C20" s="36">
        <f>Table1[[#This Row],[Risiko-estimat]]</f>
        <v>0</v>
      </c>
      <c r="D20" s="3"/>
      <c r="G20"/>
      <c r="H20" s="38">
        <f>Table1[[#This Row],[Konsekvens]]</f>
        <v>0</v>
      </c>
      <c r="I20" s="38"/>
      <c r="J20" s="38">
        <f t="shared" si="0"/>
        <v>0</v>
      </c>
      <c r="K20"/>
    </row>
    <row r="21" spans="1:11" ht="105">
      <c r="A21" s="3" t="str">
        <f>Table1[[#This Row],[R.ID]]</f>
        <v>R.20</v>
      </c>
      <c r="B21" s="3" t="str">
        <f>Table1[[#This Row],[Uønsket hendelse ]]</f>
        <v>Potensielle feil i prosjektpapirer, ansettelsesprosess, sikkerhetsklarering, datainnsamling eller annet fører til at prosjektet utfører ulovlig forskning.</v>
      </c>
      <c r="C21" s="36">
        <f>Table1[[#This Row],[Risiko-estimat]]</f>
        <v>0</v>
      </c>
      <c r="D21" s="3"/>
      <c r="G21"/>
      <c r="H21" s="38">
        <f>Table1[[#This Row],[Konsekvens]]</f>
        <v>0</v>
      </c>
      <c r="I21" s="38"/>
      <c r="J21" s="38">
        <f t="shared" si="0"/>
        <v>0</v>
      </c>
      <c r="K21"/>
    </row>
    <row r="22" spans="1:11" ht="60">
      <c r="A22" s="3" t="str">
        <f>Table1[[#This Row],[R.ID]]</f>
        <v>R.21</v>
      </c>
      <c r="B22" s="3" t="str">
        <f>Table1[[#This Row],[Uønsket hendelse ]]</f>
        <v>Systemer og nettverk blir infisert med dataorm som sprer seg internt og gjør de utilgjengelige.</v>
      </c>
      <c r="C22" s="36">
        <f>Table1[[#This Row],[Risiko-estimat]]</f>
        <v>0</v>
      </c>
      <c r="D22" s="3"/>
      <c r="G22"/>
      <c r="H22" s="38">
        <f>Table1[[#This Row],[Konsekvens]]</f>
        <v>0</v>
      </c>
      <c r="I22" s="38"/>
      <c r="J22" s="38">
        <f t="shared" si="0"/>
        <v>0</v>
      </c>
      <c r="K22"/>
    </row>
    <row r="23" spans="1:11" ht="75">
      <c r="A23" s="3" t="str">
        <f>Table1[[#This Row],[R.ID]]</f>
        <v>R.22</v>
      </c>
      <c r="B23" s="3" t="str">
        <f>Table1[[#This Row],[Uønsket hendelse ]]</f>
        <v>Svak tilgangsstyring gjør at autentiserte brukere har urettmessig mye tilgang i systemet og kan lese av data de ikke burde ha tilgang til.</v>
      </c>
      <c r="C23" s="36">
        <f>Table1[[#This Row],[Risiko-estimat]]</f>
        <v>0</v>
      </c>
      <c r="D23" s="3"/>
      <c r="G23"/>
      <c r="H23" s="38">
        <f>Table1[[#This Row],[Konsekvens]]</f>
        <v>0</v>
      </c>
      <c r="I23" s="38"/>
      <c r="J23" s="38">
        <f t="shared" si="0"/>
        <v>0</v>
      </c>
      <c r="K23"/>
    </row>
    <row r="24" spans="1:11" ht="60">
      <c r="A24" s="3" t="str">
        <f>Table1[[#This Row],[R.ID]]</f>
        <v>R.23</v>
      </c>
      <c r="B24" s="3" t="str">
        <f>Table1[[#This Row],[Uønsket hendelse ]]</f>
        <v>Dårlig kontroll på skriftlige kopier fører til at sensitiv dokumentasjon kommer på avveie.</v>
      </c>
      <c r="C24" s="36">
        <f>Table1[[#This Row],[Risiko-estimat]]</f>
        <v>0</v>
      </c>
      <c r="D24" s="3"/>
      <c r="G24"/>
      <c r="H24" s="38">
        <f>Table1[[#This Row],[Konsekvens]]</f>
        <v>0</v>
      </c>
      <c r="I24" s="38"/>
      <c r="J24" s="38">
        <f t="shared" si="0"/>
        <v>0</v>
      </c>
      <c r="K24"/>
    </row>
    <row r="25" spans="1:11" ht="75">
      <c r="A25" s="3" t="str">
        <f>Table1[[#This Row],[R.ID]]</f>
        <v>R.24</v>
      </c>
      <c r="B25" s="3" t="str">
        <f>Table1[[#This Row],[Uønsket hendelse ]]</f>
        <v>Besøkende får urettmessig innsyn i informasjon som ligger åpent tilgjengelig på skjermer, skrivebord eller lignende.</v>
      </c>
      <c r="C25" s="36">
        <f>Table1[[#This Row],[Risiko-estimat]]</f>
        <v>0</v>
      </c>
      <c r="D25" s="3"/>
      <c r="G25"/>
      <c r="H25" s="38">
        <f>Table1[[#This Row],[Konsekvens]]</f>
        <v>0</v>
      </c>
      <c r="I25" s="38"/>
      <c r="J25" s="38">
        <f t="shared" si="0"/>
        <v>0</v>
      </c>
      <c r="K25"/>
    </row>
    <row r="26" spans="1:11" ht="45">
      <c r="A26" s="3" t="str">
        <f>Table1[[#This Row],[R.ID]]</f>
        <v>R.25</v>
      </c>
      <c r="B26" s="3" t="str">
        <f>Table1[[#This Row],[Uønsket hendelse ]]</f>
        <v>Ansatte diskuterer sensitive anliggende i offentlig rom og blir overhørt av tredjepart.</v>
      </c>
      <c r="C26" s="36">
        <f>Table1[[#This Row],[Risiko-estimat]]</f>
        <v>0</v>
      </c>
      <c r="D26" s="3"/>
      <c r="G26"/>
      <c r="H26" s="38">
        <f>Table1[[#This Row],[Konsekvens]]</f>
        <v>0</v>
      </c>
      <c r="I26" s="38"/>
      <c r="J26" s="38">
        <f t="shared" si="0"/>
        <v>0</v>
      </c>
      <c r="K26"/>
    </row>
    <row r="27" spans="1:11" ht="60">
      <c r="A27" s="3" t="str">
        <f>Table1[[#This Row],[R.ID]]</f>
        <v>R.26</v>
      </c>
      <c r="B27" s="3" t="str">
        <f>Table1[[#This Row],[Uønsket hendelse ]]</f>
        <v>Sesjonstiden etter innlogging varer for lenge og fører til at andre kan opp igjen sesjonen for å få utilrettmessig tilgang.</v>
      </c>
      <c r="C27" s="36">
        <f>Table1[[#This Row],[Risiko-estimat]]</f>
        <v>0</v>
      </c>
      <c r="D27" s="3"/>
      <c r="G27"/>
      <c r="H27" s="38">
        <f>Table1[[#This Row],[Konsekvens]]</f>
        <v>0</v>
      </c>
      <c r="I27" s="38"/>
      <c r="J27" s="38">
        <f t="shared" si="0"/>
        <v>0</v>
      </c>
      <c r="K27"/>
    </row>
    <row r="28" spans="1:11" ht="45">
      <c r="A28" s="3" t="str">
        <f>Table1[[#This Row],[R.ID]]</f>
        <v>R.27</v>
      </c>
      <c r="B28" s="3" t="str">
        <f>Table1[[#This Row],[Uønsket hendelse ]]</f>
        <v>Data fra systemet/prosjektet blir ved en feil eller med overlegg gjort offentlig kjent.</v>
      </c>
      <c r="C28" s="36">
        <f>Table1[[#This Row],[Risiko-estimat]]</f>
        <v>0</v>
      </c>
      <c r="D28" s="3"/>
      <c r="G28"/>
      <c r="H28" s="38">
        <f>Table1[[#This Row],[Konsekvens]]</f>
        <v>0</v>
      </c>
      <c r="I28" s="38"/>
      <c r="J28" s="38">
        <f t="shared" si="0"/>
        <v>0</v>
      </c>
      <c r="K28"/>
    </row>
    <row r="29" spans="1:11" ht="75">
      <c r="A29" s="3" t="str">
        <f>Table1[[#This Row],[R.ID]]</f>
        <v>R.28</v>
      </c>
      <c r="B29" s="3" t="str">
        <f>Table1[[#This Row],[Uønsket hendelse ]]</f>
        <v>Prosjektet/systemet bygges på komponenter produsert av en tredjepart, via disse komponentene opplever NTNU nettverksinnbrudd</v>
      </c>
      <c r="C29" s="37">
        <f>Table1[[#This Row],[Risiko-estimat]]</f>
        <v>0</v>
      </c>
      <c r="D29" s="3"/>
      <c r="G29"/>
      <c r="H29" s="39">
        <f>Table1[[#This Row],[Konsekvens]]</f>
        <v>0</v>
      </c>
      <c r="I29" s="38"/>
      <c r="J29" s="38">
        <f t="shared" si="0"/>
        <v>0</v>
      </c>
      <c r="K29"/>
    </row>
    <row r="30" spans="1:11" ht="45">
      <c r="A30" s="3" t="str">
        <f>Table1[[#This Row],[R.ID]]</f>
        <v>R.29</v>
      </c>
      <c r="B30" s="3" t="str">
        <f>Table1[[#This Row],[Uønsket hendelse ]]</f>
        <v>Manglende oversikt over gjeldende lovverk fører til lovbrudd.</v>
      </c>
      <c r="C30" s="37">
        <f>Table1[[#This Row],[Risiko-estimat]]</f>
        <v>0</v>
      </c>
      <c r="D30" s="3"/>
      <c r="G30"/>
      <c r="H30" s="39">
        <f>Table1[[#This Row],[Konsekvens]]</f>
        <v>0</v>
      </c>
      <c r="I30" s="38"/>
      <c r="J30" s="38">
        <f t="shared" si="0"/>
        <v>0</v>
      </c>
      <c r="K30"/>
    </row>
    <row r="31" spans="1:11" ht="30">
      <c r="A31" s="3" t="str">
        <f>Table1[[#This Row],[R.ID]]</f>
        <v>R.30</v>
      </c>
      <c r="B31" s="3" t="str">
        <f>Table1[[#This Row],[Uønsket hendelse ]]</f>
        <v>Brukere blir urettmessig utestengt fra systemet.</v>
      </c>
      <c r="C31" s="37">
        <f>Table1[[#This Row],[Risiko-estimat]]</f>
        <v>0</v>
      </c>
      <c r="D31" s="3"/>
      <c r="G31"/>
      <c r="H31" s="39">
        <f>Table1[[#This Row],[Konsekvens]]</f>
        <v>0</v>
      </c>
      <c r="I31" s="38"/>
      <c r="J31" s="38">
        <f t="shared" si="0"/>
        <v>0</v>
      </c>
      <c r="K31"/>
    </row>
    <row r="32" spans="1:11" ht="30">
      <c r="A32" s="3" t="str">
        <f>Table1[[#This Row],[R.ID]]</f>
        <v>R.31</v>
      </c>
      <c r="B32" s="3" t="str">
        <f>Table1[[#This Row],[Uønsket hendelse ]]</f>
        <v>Data blir urettmessig slettet fra løsningen.</v>
      </c>
      <c r="C32" s="37">
        <f>Table1[[#This Row],[Risiko-estimat]]</f>
        <v>0</v>
      </c>
      <c r="D32" s="3"/>
      <c r="G32"/>
      <c r="H32" s="39">
        <f>Table1[[#This Row],[Konsekvens]]</f>
        <v>0</v>
      </c>
      <c r="I32" s="38"/>
      <c r="J32" s="38">
        <f t="shared" si="0"/>
        <v>0</v>
      </c>
      <c r="K32"/>
    </row>
    <row r="33" spans="1:11" ht="45">
      <c r="A33" s="3" t="str">
        <f>Table1[[#This Row],[R.ID]]</f>
        <v>R.32</v>
      </c>
      <c r="B33" s="3" t="str">
        <f>Table1[[#This Row],[Uønsket hendelse ]]</f>
        <v>Opplysninger om personer med beskyttelsesbehov blir lastet opp i løsningen.</v>
      </c>
      <c r="C33" s="37">
        <f>Table1[[#This Row],[Risiko-estimat]]</f>
        <v>0</v>
      </c>
      <c r="D33" s="3"/>
      <c r="G33"/>
      <c r="H33" s="39">
        <f>Table1[[#This Row],[Konsekvens]]</f>
        <v>0</v>
      </c>
      <c r="I33" s="38"/>
      <c r="J33" s="38">
        <f t="shared" si="0"/>
        <v>0</v>
      </c>
      <c r="K33"/>
    </row>
    <row r="34" spans="1:11" ht="60">
      <c r="A34" s="3" t="str">
        <f>Table1[[#This Row],[R.ID]]</f>
        <v>R.33</v>
      </c>
      <c r="B34" s="3" t="str">
        <f>Table1[[#This Row],[Uønsket hendelse ]]</f>
        <v>Dårlig grunnsikring på web-interface fører til sikkerhetsbrudd på hjemmesiden</v>
      </c>
      <c r="C34" s="37">
        <f>Table1[[#This Row],[Risiko-estimat]]</f>
        <v>0</v>
      </c>
      <c r="D34" s="3"/>
      <c r="G34"/>
      <c r="H34" s="39">
        <f>Table1[[#This Row],[Konsekvens]]</f>
        <v>0</v>
      </c>
      <c r="I34" s="38"/>
      <c r="J34" s="38">
        <f t="shared" si="0"/>
        <v>0</v>
      </c>
      <c r="K34"/>
    </row>
    <row r="35" spans="1:11" ht="45">
      <c r="A35" s="3" t="str">
        <f>Table1[[#This Row],[R.ID]]</f>
        <v>R.34</v>
      </c>
      <c r="B35" s="3" t="str">
        <f>Table1[[#This Row],[Uønsket hendelse ]]</f>
        <v>Dårlig grunnsikring på web-siden gjør at angriper kan få tilgang til siden via injection.</v>
      </c>
      <c r="C35" s="37">
        <f>Table1[[#This Row],[Risiko-estimat]]</f>
        <v>0</v>
      </c>
      <c r="D35" s="3"/>
      <c r="G35"/>
      <c r="H35" s="39">
        <f>Table1[[#This Row],[Konsekvens]]</f>
        <v>0</v>
      </c>
      <c r="I35" s="38"/>
      <c r="J35" s="38">
        <f t="shared" si="0"/>
        <v>0</v>
      </c>
      <c r="K35"/>
    </row>
    <row r="36" spans="1:11" ht="75">
      <c r="A36" s="3" t="str">
        <f>Table1[[#This Row],[R.ID]]</f>
        <v>R.35</v>
      </c>
      <c r="B36" s="3" t="str">
        <f>Table1[[#This Row],[Uønsket hendelse ]]</f>
        <v>Manglende logging fører til at man ikke finner årsaken til feilen. Enten det er systemfeil, menneskelig svik og/eller ondsinnet angrep.</v>
      </c>
      <c r="C36" s="37">
        <f>Table1[[#This Row],[Risiko-estimat]]</f>
        <v>0</v>
      </c>
      <c r="D36" s="3"/>
      <c r="G36"/>
      <c r="H36" s="39">
        <f>Table1[[#This Row],[Konsekvens]]</f>
        <v>0</v>
      </c>
      <c r="I36" s="38"/>
      <c r="J36" s="38">
        <f t="shared" si="0"/>
        <v>0</v>
      </c>
      <c r="K36"/>
    </row>
    <row r="37" spans="1:11" ht="105">
      <c r="A37" s="3" t="str">
        <f>Table1[[#This Row],[R.ID]]</f>
        <v>R.36</v>
      </c>
      <c r="B37" s="3" t="str">
        <f>Table1[[#This Row],[Uønsket hendelse ]]</f>
        <v>Manglende dokumentasjon fører til lang feilrettingstid og at man bruker lang tid på å rekonstruere eller feiler i å få tjenesten opp igjen dersom man ikke lykkes med å restore fra backup.</v>
      </c>
      <c r="C37" s="37">
        <f>Table1[[#This Row],[Risiko-estimat]]</f>
        <v>0</v>
      </c>
      <c r="D37" s="3"/>
      <c r="G37"/>
      <c r="H37" s="39">
        <f>Table1[[#This Row],[Konsekvens]]</f>
        <v>0</v>
      </c>
      <c r="I37" s="38"/>
      <c r="J37" s="38">
        <f t="shared" si="0"/>
        <v>0</v>
      </c>
      <c r="K37"/>
    </row>
    <row r="38" spans="1:11" ht="45">
      <c r="A38" s="3" t="str">
        <f>Table1[[#This Row],[R.ID]]</f>
        <v>R.37</v>
      </c>
      <c r="B38" s="3" t="str">
        <f>Table1[[#This Row],[Uønsket hendelse ]]</f>
        <v>Manglende rutiner for å administrere tilganger. (Eks gi og trekke tilbake tilganger)</v>
      </c>
      <c r="C38" s="37">
        <f>Table1[[#This Row],[Risiko-estimat]]</f>
        <v>0</v>
      </c>
      <c r="D38" s="3"/>
      <c r="G38"/>
      <c r="H38" s="39">
        <f>Table1[[#This Row],[Konsekvens]]</f>
        <v>0</v>
      </c>
      <c r="I38" s="38"/>
      <c r="J38" s="38">
        <f t="shared" si="0"/>
        <v>0</v>
      </c>
      <c r="K38"/>
    </row>
    <row r="39" spans="1:11" ht="60">
      <c r="A39" s="3" t="str">
        <f>Table1[[#This Row],[R.ID]]</f>
        <v>R.38</v>
      </c>
      <c r="B39" s="3" t="str">
        <f>Table1[[#This Row],[Uønsket hendelse ]]</f>
        <v>Manglende kunnskap om eller rutiner fører til at ansatte med økonomisk ansvar og tilganger blir lurt av svindlere.</v>
      </c>
      <c r="C39" s="37">
        <f>Table1[[#This Row],[Risiko-estimat]]</f>
        <v>0</v>
      </c>
      <c r="D39" s="3"/>
      <c r="G39"/>
      <c r="H39" s="39">
        <f>Table1[[#This Row],[Konsekvens]]</f>
        <v>0</v>
      </c>
      <c r="I39" s="38"/>
      <c r="J39" s="38">
        <f t="shared" si="0"/>
        <v>0</v>
      </c>
      <c r="K39"/>
    </row>
    <row r="40" spans="1:11" ht="60">
      <c r="A40" s="3" t="str">
        <f>Table1[[#This Row],[R.ID]]</f>
        <v>R.39</v>
      </c>
      <c r="B40" s="3" t="str">
        <f>Table1[[#This Row],[Uønsket hendelse ]]</f>
        <v>Media får tilgang til informasjonen som er lagret i systemet og lager nyhetsoppslag.</v>
      </c>
      <c r="C40" s="37">
        <f>Table1[[#This Row],[Risiko-estimat]]</f>
        <v>0</v>
      </c>
      <c r="D40" s="3"/>
      <c r="G40"/>
      <c r="H40" s="39">
        <f>Table1[[#This Row],[Konsekvens]]</f>
        <v>0</v>
      </c>
      <c r="I40" s="38"/>
      <c r="J40" s="38">
        <f t="shared" si="0"/>
        <v>0</v>
      </c>
      <c r="K40"/>
    </row>
    <row r="41" spans="1:11" ht="45">
      <c r="A41" s="3" t="str">
        <f>Table1[[#This Row],[R.ID]]</f>
        <v>R.40</v>
      </c>
      <c r="B41" s="3" t="str">
        <f>Table1[[#This Row],[Uønsket hendelse ]]</f>
        <v>[GDPR] Ansvar og etteretlighet. Trenger vi en DPIA for løsningen?</v>
      </c>
      <c r="C41" s="37">
        <f>Table1[[#This Row],[Risiko-estimat]]</f>
        <v>0</v>
      </c>
      <c r="D41" s="3"/>
      <c r="G41"/>
      <c r="H41" s="39">
        <f>Table1[[#This Row],[Konsekvens]]</f>
        <v>0</v>
      </c>
      <c r="I41" s="38"/>
      <c r="J41" s="38">
        <f t="shared" si="0"/>
        <v>0</v>
      </c>
      <c r="K41"/>
    </row>
    <row r="42" spans="1:11" ht="45">
      <c r="A42" s="3" t="str">
        <f>Table1[[#This Row],[R.ID]]</f>
        <v>R.41</v>
      </c>
      <c r="B42" s="3" t="str">
        <f>Table1[[#This Row],[Uønsket hendelse ]]</f>
        <v>[GDPR] Hvor lenge oppbevares personlige data i løsningen? Finnes det rutiner for sletting?</v>
      </c>
      <c r="C42" s="37">
        <f>Table1[[#This Row],[Risiko-estimat]]</f>
        <v>0</v>
      </c>
      <c r="D42" s="3"/>
      <c r="G42"/>
      <c r="H42" s="39">
        <f>Table1[[#This Row],[Konsekvens]]</f>
        <v>0</v>
      </c>
      <c r="I42" s="38"/>
      <c r="J42" s="38">
        <f t="shared" si="0"/>
        <v>0</v>
      </c>
      <c r="K42"/>
    </row>
    <row r="43" spans="1:11" ht="60">
      <c r="A43" s="3" t="str">
        <f>Table1[[#This Row],[R.ID]]</f>
        <v>R.42</v>
      </c>
      <c r="B43" s="3" t="str">
        <f>Table1[[#This Row],[Uønsket hendelse ]]</f>
        <v>[GDPR] Blir det innhentet og lagret overflødige personopplysninger som ikke er i bruk i løsningen?</v>
      </c>
      <c r="C43" s="37">
        <f>Table1[[#This Row],[Risiko-estimat]]</f>
        <v>0</v>
      </c>
      <c r="D43" s="3"/>
      <c r="G43"/>
      <c r="H43" s="39">
        <f>Table1[[#This Row],[Konsekvens]]</f>
        <v>0</v>
      </c>
      <c r="I43" s="38"/>
      <c r="J43" s="38">
        <f t="shared" si="0"/>
        <v>0</v>
      </c>
      <c r="K43"/>
    </row>
    <row r="44" spans="1:11" ht="60">
      <c r="A44" s="3" t="str">
        <f>Table1[[#This Row],[R.ID]]</f>
        <v>R.43</v>
      </c>
      <c r="B44" s="3" t="str">
        <f>Table1[[#This Row],[Uønsket hendelse ]]</f>
        <v>[GDPR] Blir persondata benyttet på en rettferdig måte overfor datasubjektet i løsningen?</v>
      </c>
      <c r="C44" s="37">
        <f>Table1[[#This Row],[Risiko-estimat]]</f>
        <v>0</v>
      </c>
      <c r="D44" s="3"/>
      <c r="G44"/>
      <c r="H44" s="39">
        <f>Table1[[#This Row],[Konsekvens]]</f>
        <v>0</v>
      </c>
      <c r="I44" s="38"/>
      <c r="J44" s="38">
        <f t="shared" si="0"/>
        <v>0</v>
      </c>
      <c r="K44"/>
    </row>
    <row r="45" spans="1:11" ht="45">
      <c r="A45" s="3" t="str">
        <f>Table1[[#This Row],[R.ID]]</f>
        <v>R.44</v>
      </c>
      <c r="B45" s="3" t="str">
        <f>Table1[[#This Row],[Uønsket hendelse ]]</f>
        <v>[GDPR] Har datasubjektet gitt samtykke til at data lagres i løsningen?</v>
      </c>
      <c r="C45" s="37">
        <f>Table1[[#This Row],[Risiko-estimat]]</f>
        <v>0</v>
      </c>
      <c r="D45" s="3"/>
      <c r="G45"/>
      <c r="H45" s="39">
        <f>Table1[[#This Row],[Konsekvens]]</f>
        <v>0</v>
      </c>
      <c r="I45" s="38"/>
      <c r="J45" s="38">
        <f t="shared" si="0"/>
        <v>0</v>
      </c>
      <c r="K45"/>
    </row>
    <row r="46" spans="1:11" ht="75">
      <c r="A46" s="3" t="str">
        <f>Table1[[#This Row],[R.ID]]</f>
        <v>R.45</v>
      </c>
      <c r="B46" s="3" t="str">
        <f>Table1[[#This Row],[Uønsket hendelse ]]</f>
        <v xml:space="preserve">[GDPR] Er det nødvendig å prosessere personopplysninger for å levere tjenesten til datasubjektet? </v>
      </c>
      <c r="C46" s="37">
        <f>Table1[[#This Row],[Risiko-estimat]]</f>
        <v>0</v>
      </c>
      <c r="D46" s="3"/>
      <c r="G46"/>
      <c r="H46" s="39">
        <f>Table1[[#This Row],[Konsekvens]]</f>
        <v>0</v>
      </c>
      <c r="I46" s="38"/>
      <c r="J46" s="38">
        <f t="shared" si="0"/>
        <v>0</v>
      </c>
      <c r="K46"/>
    </row>
    <row r="47" spans="1:11" ht="60">
      <c r="A47" s="3" t="str">
        <f>Table1[[#This Row],[R.ID]]</f>
        <v>R.46</v>
      </c>
      <c r="B47" s="3" t="str">
        <f>Table1[[#This Row],[Uønsket hendelse ]]</f>
        <v>[GDPR] Er personopplysningene tilstrekkelig sikret mtp KIT og i mot ulovlig prosessering?</v>
      </c>
      <c r="C47" s="37">
        <f>Table1[[#This Row],[Risiko-estimat]]</f>
        <v>0</v>
      </c>
      <c r="D47" s="3"/>
      <c r="G47"/>
      <c r="H47" s="39">
        <f>Table1[[#This Row],[Konsekvens]]</f>
        <v>0</v>
      </c>
      <c r="I47" s="38"/>
      <c r="J47" s="38">
        <f t="shared" si="0"/>
        <v>0</v>
      </c>
      <c r="K47"/>
    </row>
    <row r="48" spans="1:11" ht="30">
      <c r="A48" s="3" t="str">
        <f>Table1[[#This Row],[R.ID]]</f>
        <v>R.47</v>
      </c>
      <c r="B48" s="3" t="str">
        <f>Table1[[#This Row],[Uønsket hendelse ]]</f>
        <v>[GDPR] En elev ber om innsyn i data om seg selv.</v>
      </c>
      <c r="C48" s="37">
        <f>Table1[[#This Row],[Risiko-estimat]]</f>
        <v>0</v>
      </c>
      <c r="D48" s="3"/>
      <c r="G48"/>
      <c r="H48" s="39">
        <f>Table1[[#This Row],[Konsekvens]]</f>
        <v>0</v>
      </c>
      <c r="I48" s="38"/>
      <c r="J48" s="38">
        <f t="shared" si="0"/>
        <v>0</v>
      </c>
      <c r="K48"/>
    </row>
    <row r="49" spans="1:11">
      <c r="A49" s="3" t="str">
        <f>Table1[[#This Row],[R.ID]]</f>
        <v>R.48</v>
      </c>
      <c r="B49" s="3">
        <f>Table1[[#This Row],[Uønsket hendelse ]]</f>
        <v>0</v>
      </c>
      <c r="C49" s="37">
        <f>Table1[[#This Row],[Risiko-estimat]]</f>
        <v>0</v>
      </c>
      <c r="D49" s="3"/>
      <c r="G49"/>
      <c r="H49" s="39">
        <f>Table1[[#This Row],[Konsekvens]]</f>
        <v>0</v>
      </c>
      <c r="I49" s="38"/>
      <c r="J49" s="38">
        <f t="shared" si="0"/>
        <v>0</v>
      </c>
      <c r="K49"/>
    </row>
    <row r="50" spans="1:11">
      <c r="A50" s="3" t="str">
        <f>Table1[[#This Row],[R.ID]]</f>
        <v>R.49</v>
      </c>
      <c r="B50" s="3">
        <f>Table1[[#This Row],[Uønsket hendelse ]]</f>
        <v>0</v>
      </c>
      <c r="C50" s="37">
        <f>Table1[[#This Row],[Risiko-estimat]]</f>
        <v>0</v>
      </c>
      <c r="D50" s="3"/>
      <c r="G50"/>
      <c r="H50" s="39">
        <f>Table1[[#This Row],[Konsekvens]]</f>
        <v>0</v>
      </c>
      <c r="I50" s="38"/>
      <c r="J50" s="38">
        <f t="shared" si="0"/>
        <v>0</v>
      </c>
      <c r="K50"/>
    </row>
    <row r="51" spans="1:11">
      <c r="A51" s="3" t="str">
        <f>Table1[[#This Row],[R.ID]]</f>
        <v>R.50</v>
      </c>
      <c r="B51" s="3">
        <f>Table1[[#This Row],[Uønsket hendelse ]]</f>
        <v>0</v>
      </c>
      <c r="C51" s="37">
        <f>Table1[[#This Row],[Risiko-estimat]]</f>
        <v>0</v>
      </c>
      <c r="D51" s="3"/>
      <c r="G51"/>
      <c r="H51" s="39">
        <f>Table1[[#This Row],[Konsekvens]]</f>
        <v>0</v>
      </c>
      <c r="I51" s="38"/>
      <c r="J51" s="38">
        <f t="shared" si="0"/>
        <v>0</v>
      </c>
      <c r="K51"/>
    </row>
    <row r="52" spans="1:11">
      <c r="A52" s="3" t="str">
        <f>Table1[[#This Row],[R.ID]]</f>
        <v>R.51</v>
      </c>
      <c r="B52" s="3">
        <f>Table1[[#This Row],[Uønsket hendelse ]]</f>
        <v>0</v>
      </c>
      <c r="C52" s="37">
        <f>Table1[[#This Row],[Risiko-estimat]]</f>
        <v>0</v>
      </c>
      <c r="D52" s="3"/>
      <c r="G52"/>
      <c r="H52" s="39">
        <f>Table1[[#This Row],[Konsekvens]]</f>
        <v>0</v>
      </c>
      <c r="I52" s="38"/>
      <c r="J52" s="38">
        <f t="shared" si="0"/>
        <v>0</v>
      </c>
      <c r="K52"/>
    </row>
    <row r="53" spans="1:11">
      <c r="A53" s="3" t="str">
        <f>Table1[[#This Row],[R.ID]]</f>
        <v>R.52</v>
      </c>
      <c r="B53" s="3">
        <f>Table1[[#This Row],[Uønsket hendelse ]]</f>
        <v>0</v>
      </c>
      <c r="C53" s="37">
        <f>Table1[[#This Row],[Risiko-estimat]]</f>
        <v>0</v>
      </c>
      <c r="D53" s="3"/>
      <c r="G53"/>
      <c r="H53" s="39">
        <f>Table1[[#This Row],[Konsekvens]]</f>
        <v>0</v>
      </c>
      <c r="I53" s="38"/>
      <c r="J53" s="38">
        <f t="shared" si="0"/>
        <v>0</v>
      </c>
      <c r="K53"/>
    </row>
    <row r="54" spans="1:11">
      <c r="A54" s="3" t="str">
        <f>Table1[[#This Row],[R.ID]]</f>
        <v>R.53</v>
      </c>
      <c r="B54" s="3">
        <f>Table1[[#This Row],[Uønsket hendelse ]]</f>
        <v>0</v>
      </c>
      <c r="C54" s="37">
        <f>Table1[[#This Row],[Risiko-estimat]]</f>
        <v>0</v>
      </c>
      <c r="D54" s="3"/>
      <c r="G54"/>
      <c r="H54" s="39">
        <f>Table1[[#This Row],[Konsekvens]]</f>
        <v>0</v>
      </c>
      <c r="I54" s="38"/>
      <c r="J54" s="38">
        <f t="shared" si="0"/>
        <v>0</v>
      </c>
      <c r="K54"/>
    </row>
    <row r="55" spans="1:11">
      <c r="A55" s="3" t="str">
        <f>Table1[[#This Row],[R.ID]]</f>
        <v>R.54</v>
      </c>
      <c r="B55" s="3">
        <f>Table1[[#This Row],[Uønsket hendelse ]]</f>
        <v>0</v>
      </c>
      <c r="C55" s="37">
        <f>Table1[[#This Row],[Risiko-estimat]]</f>
        <v>0</v>
      </c>
      <c r="D55" s="3"/>
      <c r="G55"/>
      <c r="H55" s="39">
        <f>Table1[[#This Row],[Konsekvens]]</f>
        <v>0</v>
      </c>
      <c r="I55" s="38"/>
      <c r="J55" s="38">
        <f t="shared" si="0"/>
        <v>0</v>
      </c>
      <c r="K55"/>
    </row>
    <row r="56" spans="1:11">
      <c r="A56" s="3" t="str">
        <f>Table1[[#This Row],[R.ID]]</f>
        <v>R.55</v>
      </c>
      <c r="B56" s="3">
        <f>Table1[[#This Row],[Uønsket hendelse ]]</f>
        <v>0</v>
      </c>
      <c r="C56" s="37">
        <f>Table1[[#This Row],[Risiko-estimat]]</f>
        <v>0</v>
      </c>
      <c r="D56" s="3"/>
      <c r="G56"/>
      <c r="H56" s="39">
        <f>Table1[[#This Row],[Konsekvens]]</f>
        <v>0</v>
      </c>
      <c r="I56" s="38"/>
      <c r="J56" s="38">
        <f t="shared" si="0"/>
        <v>0</v>
      </c>
      <c r="K56"/>
    </row>
  </sheetData>
  <conditionalFormatting sqref="J2:J56">
    <cfRule type="cellIs" dxfId="108" priority="6" operator="between">
      <formula>10</formula>
      <formula>16</formula>
    </cfRule>
    <cfRule type="cellIs" dxfId="107" priority="7" operator="between">
      <formula>7</formula>
      <formula>9</formula>
    </cfRule>
    <cfRule type="cellIs" dxfId="106" priority="8" operator="between">
      <formula>4</formula>
      <formula>6</formula>
    </cfRule>
    <cfRule type="cellIs" dxfId="105" priority="9" operator="between">
      <formula>1</formula>
      <formula>3</formula>
    </cfRule>
  </conditionalFormatting>
  <conditionalFormatting sqref="C2:C56">
    <cfRule type="cellIs" dxfId="104" priority="1" operator="between">
      <formula>12</formula>
      <formula>16</formula>
    </cfRule>
    <cfRule type="cellIs" dxfId="103" priority="2" operator="between">
      <formula>8</formula>
      <formula>9</formula>
    </cfRule>
    <cfRule type="cellIs" dxfId="102" priority="3" operator="between">
      <formula>4</formula>
      <formula>6</formula>
    </cfRule>
    <cfRule type="cellIs" dxfId="101" priority="5" operator="between">
      <formula>1</formula>
      <formula>3</formula>
    </cfRule>
  </conditionalFormatting>
  <pageMargins left="0.7" right="0.7" top="0.75" bottom="0.75" header="0.3" footer="0.3"/>
  <pageSetup paperSize="9" orientation="portrait" r:id="rId1"/>
  <legacyDrawing r:id="rId2"/>
  <tableParts count="1">
    <tablePart r:id="rId3"/>
  </tableParts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errorStyle="information" allowBlank="1" showInputMessage="1" showErrorMessage="1" errorTitle="Feil verdi" error="Tallet må være mellom 1 og 4" promptTitle="Velg nivå" prompt="Angi tall mellom 1 og 4. Sannsynlighetsintervaller finnes på Risikomatrise og tabeller-skillearket. Eks. benytt hyppighet i trusselvurdering for estimere hvor ofte en trussel opptrer. " xr:uid="{00000000-0002-0000-0600-000000000000}">
          <x14:formula1>
            <xm:f>'Risikomatrise og tabeller'!$B$12:$B$15</xm:f>
          </x14:formula1>
          <xm:sqref>I4:I6</xm:sqref>
        </x14:dataValidation>
        <x14:dataValidation type="list" allowBlank="1" showInputMessage="1" showErrorMessage="1" promptTitle="Velg risikohåndtering" prompt="Velg risikohåndteringsstrategi for tiltaket: redusere, unngå, overføre eller akseptere risiko. " xr:uid="{00000000-0002-0000-0600-000001000000}">
          <x14:formula1>
            <xm:f>Kategorier!$T$2:$T$7</xm:f>
          </x14:formula1>
          <xm:sqref>F57:F73 E2:E56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7"/>
  <dimension ref="A1:L28"/>
  <sheetViews>
    <sheetView topLeftCell="A4" zoomScale="115" zoomScaleNormal="115" workbookViewId="0">
      <selection activeCell="G17" sqref="G17"/>
    </sheetView>
  </sheetViews>
  <sheetFormatPr defaultColWidth="9.140625" defaultRowHeight="15"/>
  <cols>
    <col min="1" max="1" width="3.7109375" bestFit="1" customWidth="1"/>
    <col min="2" max="2" width="22.42578125" customWidth="1"/>
    <col min="3" max="3" width="20.28515625" customWidth="1"/>
    <col min="4" max="4" width="12.42578125" customWidth="1"/>
    <col min="5" max="5" width="19.140625" customWidth="1"/>
    <col min="6" max="6" width="15.42578125" customWidth="1"/>
    <col min="7" max="7" width="21" customWidth="1"/>
    <col min="8" max="8" width="20.85546875" customWidth="1"/>
  </cols>
  <sheetData>
    <row r="1" spans="2:12">
      <c r="B1" s="67" t="s">
        <v>242</v>
      </c>
      <c r="C1" s="67"/>
      <c r="D1" s="67"/>
      <c r="E1" s="67"/>
      <c r="F1" s="67"/>
      <c r="G1" s="67"/>
      <c r="H1" s="67"/>
      <c r="L1">
        <v>5</v>
      </c>
    </row>
    <row r="2" spans="2:12">
      <c r="B2" s="10" t="s">
        <v>109</v>
      </c>
      <c r="C2" s="10" t="s">
        <v>243</v>
      </c>
      <c r="D2" s="10" t="s">
        <v>244</v>
      </c>
      <c r="E2" s="11" t="s">
        <v>245</v>
      </c>
      <c r="F2" s="10" t="s">
        <v>106</v>
      </c>
      <c r="G2" s="10" t="s">
        <v>107</v>
      </c>
      <c r="H2" s="10" t="s">
        <v>108</v>
      </c>
    </row>
    <row r="3" spans="2:12" ht="127.5" customHeight="1">
      <c r="B3" s="12" t="s">
        <v>246</v>
      </c>
      <c r="C3" s="12" t="s">
        <v>247</v>
      </c>
      <c r="D3" s="12" t="s">
        <v>247</v>
      </c>
      <c r="E3" s="13" t="s">
        <v>248</v>
      </c>
      <c r="F3" s="14" t="s">
        <v>249</v>
      </c>
      <c r="G3" s="14" t="s">
        <v>250</v>
      </c>
      <c r="H3" s="14" t="s">
        <v>251</v>
      </c>
    </row>
    <row r="4" spans="2:12" ht="105.95" customHeight="1">
      <c r="B4" s="12" t="s">
        <v>252</v>
      </c>
      <c r="C4" s="12" t="s">
        <v>247</v>
      </c>
      <c r="D4" s="12" t="s">
        <v>247</v>
      </c>
      <c r="E4" s="13" t="s">
        <v>253</v>
      </c>
      <c r="F4" s="14" t="s">
        <v>254</v>
      </c>
      <c r="G4" s="14" t="s">
        <v>255</v>
      </c>
      <c r="H4" s="14" t="s">
        <v>256</v>
      </c>
    </row>
    <row r="5" spans="2:12" ht="78.95" customHeight="1">
      <c r="B5" s="12" t="s">
        <v>257</v>
      </c>
      <c r="C5" s="12" t="s">
        <v>247</v>
      </c>
      <c r="D5" s="12" t="s">
        <v>247</v>
      </c>
      <c r="E5" s="13" t="s">
        <v>258</v>
      </c>
      <c r="F5" s="14" t="s">
        <v>259</v>
      </c>
      <c r="G5" s="14" t="s">
        <v>260</v>
      </c>
      <c r="H5" s="14" t="s">
        <v>261</v>
      </c>
    </row>
    <row r="6" spans="2:12" ht="81" customHeight="1">
      <c r="B6" s="12" t="s">
        <v>262</v>
      </c>
      <c r="C6" s="12" t="s">
        <v>247</v>
      </c>
      <c r="D6" s="12" t="s">
        <v>247</v>
      </c>
      <c r="E6" s="13" t="s">
        <v>263</v>
      </c>
      <c r="F6" s="14" t="s">
        <v>264</v>
      </c>
      <c r="G6" s="14" t="s">
        <v>265</v>
      </c>
      <c r="H6" s="14" t="s">
        <v>266</v>
      </c>
    </row>
    <row r="7" spans="2:12" ht="25.5">
      <c r="B7" s="9"/>
      <c r="C7" s="12" t="s">
        <v>267</v>
      </c>
      <c r="D7" s="12" t="s">
        <v>267</v>
      </c>
      <c r="E7" s="9"/>
      <c r="F7" s="9"/>
      <c r="G7" s="9"/>
      <c r="H7" s="9"/>
    </row>
    <row r="9" spans="2:12" ht="15.75" thickBot="1"/>
    <row r="10" spans="2:12">
      <c r="B10" s="72" t="s">
        <v>268</v>
      </c>
      <c r="C10" s="73"/>
      <c r="D10" s="73"/>
      <c r="E10" s="74"/>
    </row>
    <row r="11" spans="2:12" ht="25.5">
      <c r="B11" s="31" t="s">
        <v>269</v>
      </c>
      <c r="C11" s="33" t="s">
        <v>270</v>
      </c>
      <c r="D11" s="10" t="s">
        <v>271</v>
      </c>
      <c r="E11" s="10" t="s">
        <v>272</v>
      </c>
    </row>
    <row r="12" spans="2:12" ht="38.25">
      <c r="B12" s="53">
        <v>4</v>
      </c>
      <c r="C12" s="32" t="s">
        <v>43</v>
      </c>
      <c r="D12" s="12" t="s">
        <v>273</v>
      </c>
      <c r="E12" s="12" t="s">
        <v>274</v>
      </c>
    </row>
    <row r="13" spans="2:12" ht="25.5">
      <c r="B13" s="54">
        <v>3</v>
      </c>
      <c r="C13" s="32" t="s">
        <v>71</v>
      </c>
      <c r="D13" s="12" t="s">
        <v>275</v>
      </c>
      <c r="E13" s="12" t="s">
        <v>276</v>
      </c>
    </row>
    <row r="14" spans="2:12" ht="25.5">
      <c r="B14" s="55">
        <v>2</v>
      </c>
      <c r="C14" s="32" t="s">
        <v>56</v>
      </c>
      <c r="D14" s="12" t="s">
        <v>277</v>
      </c>
      <c r="E14" s="12" t="s">
        <v>278</v>
      </c>
    </row>
    <row r="15" spans="2:12" ht="25.5">
      <c r="B15" s="56">
        <v>1</v>
      </c>
      <c r="C15" s="34" t="s">
        <v>81</v>
      </c>
      <c r="D15" s="12" t="s">
        <v>279</v>
      </c>
      <c r="E15" s="12" t="s">
        <v>280</v>
      </c>
    </row>
    <row r="22" spans="1:6" ht="25.5" customHeight="1">
      <c r="A22" s="65" t="s">
        <v>281</v>
      </c>
      <c r="B22" s="57" t="s">
        <v>282</v>
      </c>
      <c r="C22" s="19">
        <v>4</v>
      </c>
      <c r="D22" s="20">
        <v>8</v>
      </c>
      <c r="E22" s="17">
        <v>12</v>
      </c>
      <c r="F22" s="15">
        <v>16</v>
      </c>
    </row>
    <row r="23" spans="1:6" ht="25.5" customHeight="1">
      <c r="A23" s="65"/>
      <c r="B23" s="57" t="s">
        <v>283</v>
      </c>
      <c r="C23" s="58">
        <v>3</v>
      </c>
      <c r="D23" s="16">
        <v>6</v>
      </c>
      <c r="E23" s="20">
        <v>9</v>
      </c>
      <c r="F23" s="15">
        <v>12</v>
      </c>
    </row>
    <row r="24" spans="1:6" ht="24.95" customHeight="1">
      <c r="A24" s="65"/>
      <c r="B24" s="57" t="s">
        <v>284</v>
      </c>
      <c r="C24" s="58">
        <v>2</v>
      </c>
      <c r="D24" s="16">
        <v>4</v>
      </c>
      <c r="E24" s="16">
        <v>6</v>
      </c>
      <c r="F24" s="20">
        <v>8</v>
      </c>
    </row>
    <row r="25" spans="1:6">
      <c r="A25" s="65"/>
      <c r="B25" s="68" t="s">
        <v>285</v>
      </c>
      <c r="C25" s="69">
        <v>1</v>
      </c>
      <c r="D25" s="70">
        <v>2</v>
      </c>
      <c r="E25" s="70">
        <v>3</v>
      </c>
      <c r="F25" s="71">
        <v>4</v>
      </c>
    </row>
    <row r="26" spans="1:6">
      <c r="A26" s="65"/>
      <c r="B26" s="68"/>
      <c r="C26" s="69"/>
      <c r="D26" s="70"/>
      <c r="E26" s="70"/>
      <c r="F26" s="71"/>
    </row>
    <row r="27" spans="1:6">
      <c r="A27" s="65"/>
      <c r="B27" s="21"/>
      <c r="C27" s="57" t="s">
        <v>286</v>
      </c>
      <c r="D27" s="57" t="s">
        <v>287</v>
      </c>
      <c r="E27" s="57" t="s">
        <v>288</v>
      </c>
      <c r="F27" s="57" t="s">
        <v>289</v>
      </c>
    </row>
    <row r="28" spans="1:6">
      <c r="A28" s="66" t="s">
        <v>290</v>
      </c>
      <c r="B28" s="66"/>
      <c r="C28" s="66"/>
      <c r="D28" s="66"/>
      <c r="E28" s="66"/>
      <c r="F28" s="66"/>
    </row>
  </sheetData>
  <mergeCells count="9">
    <mergeCell ref="A22:A27"/>
    <mergeCell ref="A28:F28"/>
    <mergeCell ref="B1:H1"/>
    <mergeCell ref="B25:B26"/>
    <mergeCell ref="C25:C26"/>
    <mergeCell ref="D25:D26"/>
    <mergeCell ref="E25:E26"/>
    <mergeCell ref="F25:F26"/>
    <mergeCell ref="B10:E10"/>
  </mergeCells>
  <pageMargins left="0.7" right="0.7" top="0.75" bottom="0.75" header="0.3" footer="0.3"/>
  <pageSetup paperSize="9" orientation="portrait" r:id="rId1"/>
  <tableParts count="2">
    <tablePart r:id="rId2"/>
    <tablePart r:id="rId3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A1:AH38"/>
  <sheetViews>
    <sheetView topLeftCell="N1" zoomScale="70" zoomScaleNormal="70" workbookViewId="0">
      <selection activeCell="AM6" sqref="AM6"/>
    </sheetView>
  </sheetViews>
  <sheetFormatPr defaultColWidth="9.140625" defaultRowHeight="15"/>
  <cols>
    <col min="1" max="1" width="20.28515625" style="3" customWidth="1"/>
    <col min="2" max="2" width="19.28515625" style="3" customWidth="1"/>
    <col min="3" max="3" width="19.140625" style="3" customWidth="1"/>
    <col min="4" max="4" width="41.5703125" style="3" customWidth="1"/>
    <col min="5" max="5" width="9.140625" style="3"/>
    <col min="6" max="6" width="44.5703125" style="3" customWidth="1"/>
    <col min="7" max="7" width="9.140625" style="3"/>
    <col min="8" max="8" width="19.28515625" style="3" customWidth="1"/>
    <col min="9" max="9" width="9.140625" style="3"/>
    <col min="10" max="10" width="19.140625" style="3" customWidth="1"/>
    <col min="11" max="11" width="21.7109375" style="3" customWidth="1"/>
    <col min="12" max="12" width="22" style="3" customWidth="1"/>
    <col min="13" max="13" width="29" style="3" customWidth="1"/>
    <col min="14" max="14" width="44" style="3" customWidth="1"/>
    <col min="15" max="15" width="17.42578125" style="3" customWidth="1"/>
    <col min="16" max="16" width="11.5703125" style="3" customWidth="1"/>
    <col min="17" max="17" width="12.140625" style="3" customWidth="1"/>
    <col min="18" max="18" width="17.42578125" style="3" customWidth="1"/>
    <col min="19" max="19" width="9.140625" style="3"/>
    <col min="20" max="20" width="21.140625" style="3" customWidth="1"/>
    <col min="21" max="22" width="9.140625" style="3"/>
    <col min="23" max="23" width="13.28515625" style="3" customWidth="1"/>
    <col min="24" max="24" width="12.85546875" style="3" customWidth="1"/>
    <col min="25" max="25" width="9.140625" style="3"/>
    <col min="26" max="26" width="19.5703125" style="3" customWidth="1"/>
    <col min="27" max="27" width="9.140625" style="3"/>
    <col min="28" max="28" width="21.42578125" style="3" customWidth="1"/>
    <col min="29" max="31" width="9.140625" style="3"/>
    <col min="32" max="32" width="12.85546875" style="3" customWidth="1"/>
    <col min="33" max="16384" width="9.140625" style="3"/>
  </cols>
  <sheetData>
    <row r="1" spans="1:34" ht="30.75" thickBot="1">
      <c r="A1" s="3" t="s">
        <v>33</v>
      </c>
      <c r="B1" s="3" t="s">
        <v>34</v>
      </c>
      <c r="C1" s="3" t="s">
        <v>291</v>
      </c>
      <c r="D1" s="28" t="s">
        <v>35</v>
      </c>
      <c r="F1" s="3" t="s">
        <v>292</v>
      </c>
      <c r="H1" s="3" t="s">
        <v>293</v>
      </c>
      <c r="J1" s="3" t="s">
        <v>294</v>
      </c>
      <c r="K1" s="3" t="s">
        <v>295</v>
      </c>
      <c r="L1" s="3" t="s">
        <v>296</v>
      </c>
      <c r="M1" s="3" t="s">
        <v>297</v>
      </c>
      <c r="N1" s="3" t="s">
        <v>298</v>
      </c>
      <c r="O1" s="3" t="s">
        <v>117</v>
      </c>
      <c r="P1" s="3" t="s">
        <v>24</v>
      </c>
      <c r="Q1" s="3" t="s">
        <v>299</v>
      </c>
      <c r="R1" s="3" t="s">
        <v>300</v>
      </c>
      <c r="S1" s="3" t="s">
        <v>25</v>
      </c>
      <c r="T1" s="3" t="s">
        <v>301</v>
      </c>
      <c r="V1" s="3" t="s">
        <v>13</v>
      </c>
      <c r="W1" s="3" t="s">
        <v>109</v>
      </c>
      <c r="X1" s="33" t="s">
        <v>270</v>
      </c>
      <c r="Z1" s="3" t="s">
        <v>20</v>
      </c>
      <c r="AB1" s="3" t="s">
        <v>302</v>
      </c>
      <c r="AC1" s="3" t="s">
        <v>5</v>
      </c>
      <c r="AD1" s="3" t="s">
        <v>303</v>
      </c>
      <c r="AF1" s="3" t="s">
        <v>304</v>
      </c>
      <c r="AH1" s="3" t="s">
        <v>304</v>
      </c>
    </row>
    <row r="2" spans="1:34" ht="45.75" thickBot="1">
      <c r="A2" s="3" t="s">
        <v>305</v>
      </c>
      <c r="B2" s="23" t="s">
        <v>305</v>
      </c>
      <c r="C2" s="3" t="s">
        <v>306</v>
      </c>
      <c r="D2" s="27" t="s">
        <v>305</v>
      </c>
      <c r="F2" s="3" t="s">
        <v>305</v>
      </c>
      <c r="H2" s="3" t="s">
        <v>117</v>
      </c>
      <c r="J2" s="3" t="s">
        <v>307</v>
      </c>
      <c r="K2" s="3" t="s">
        <v>308</v>
      </c>
      <c r="L2" s="3" t="s">
        <v>309</v>
      </c>
      <c r="M2" s="3" t="s">
        <v>310</v>
      </c>
      <c r="N2" s="48" t="s">
        <v>305</v>
      </c>
      <c r="O2" s="3" t="s">
        <v>311</v>
      </c>
      <c r="P2" s="3" t="s">
        <v>312</v>
      </c>
      <c r="Q2" s="3" t="s">
        <v>313</v>
      </c>
      <c r="R2" s="3" t="s">
        <v>314</v>
      </c>
      <c r="S2" s="3" t="s">
        <v>312</v>
      </c>
      <c r="T2" s="3" t="s">
        <v>237</v>
      </c>
      <c r="V2" s="3" t="s">
        <v>315</v>
      </c>
      <c r="W2" s="3">
        <v>4</v>
      </c>
      <c r="X2" s="32" t="s">
        <v>43</v>
      </c>
      <c r="Z2" s="3" t="s">
        <v>316</v>
      </c>
      <c r="AB2" s="3" t="s">
        <v>317</v>
      </c>
      <c r="AD2" s="3" t="s">
        <v>318</v>
      </c>
      <c r="AF2" s="3">
        <v>1</v>
      </c>
      <c r="AH2" s="3" t="s">
        <v>319</v>
      </c>
    </row>
    <row r="3" spans="1:34" ht="30.75" thickBot="1">
      <c r="A3" s="3" t="s">
        <v>320</v>
      </c>
      <c r="B3" s="23" t="s">
        <v>321</v>
      </c>
      <c r="C3" s="3" t="s">
        <v>322</v>
      </c>
      <c r="D3" s="26" t="s">
        <v>323</v>
      </c>
      <c r="F3" s="3" t="s">
        <v>324</v>
      </c>
      <c r="H3" s="3" t="s">
        <v>25</v>
      </c>
      <c r="J3" s="3" t="s">
        <v>325</v>
      </c>
      <c r="K3" s="3" t="s">
        <v>326</v>
      </c>
      <c r="L3" s="3" t="s">
        <v>327</v>
      </c>
      <c r="M3" s="3" t="s">
        <v>328</v>
      </c>
      <c r="N3" s="41" t="s">
        <v>329</v>
      </c>
      <c r="O3" s="3" t="s">
        <v>330</v>
      </c>
      <c r="P3" s="3" t="s">
        <v>29</v>
      </c>
      <c r="Q3" s="3" t="s">
        <v>331</v>
      </c>
      <c r="R3" s="3" t="s">
        <v>332</v>
      </c>
      <c r="S3" s="3" t="s">
        <v>333</v>
      </c>
      <c r="T3" s="3" t="s">
        <v>334</v>
      </c>
      <c r="V3" s="3" t="s">
        <v>335</v>
      </c>
      <c r="W3" s="3">
        <v>3</v>
      </c>
      <c r="X3" s="32" t="s">
        <v>71</v>
      </c>
      <c r="Z3" s="3" t="s">
        <v>336</v>
      </c>
      <c r="AB3" s="3" t="s">
        <v>337</v>
      </c>
      <c r="AD3" s="3" t="s">
        <v>338</v>
      </c>
      <c r="AF3" s="3">
        <v>2</v>
      </c>
      <c r="AH3" s="3" t="s">
        <v>339</v>
      </c>
    </row>
    <row r="4" spans="1:34" ht="30.75" thickBot="1">
      <c r="A4" s="3" t="s">
        <v>340</v>
      </c>
      <c r="B4" s="23" t="s">
        <v>341</v>
      </c>
      <c r="C4" s="3" t="s">
        <v>342</v>
      </c>
      <c r="D4" s="27" t="s">
        <v>343</v>
      </c>
      <c r="F4" s="3" t="s">
        <v>344</v>
      </c>
      <c r="H4" s="3" t="s">
        <v>24</v>
      </c>
      <c r="J4" s="3" t="s">
        <v>345</v>
      </c>
      <c r="K4" s="3" t="s">
        <v>327</v>
      </c>
      <c r="L4" s="3" t="s">
        <v>346</v>
      </c>
      <c r="M4" s="3" t="s">
        <v>347</v>
      </c>
      <c r="N4" s="40" t="s">
        <v>348</v>
      </c>
      <c r="O4" s="3" t="s">
        <v>28</v>
      </c>
      <c r="P4" s="3" t="s">
        <v>349</v>
      </c>
      <c r="Q4" s="3" t="s">
        <v>350</v>
      </c>
      <c r="R4" s="3" t="s">
        <v>351</v>
      </c>
      <c r="S4" s="3" t="s">
        <v>352</v>
      </c>
      <c r="T4" s="3" t="s">
        <v>353</v>
      </c>
      <c r="V4" s="3" t="s">
        <v>354</v>
      </c>
      <c r="W4" s="3">
        <v>2</v>
      </c>
      <c r="X4" s="32" t="s">
        <v>56</v>
      </c>
      <c r="Z4" s="3" t="s">
        <v>355</v>
      </c>
      <c r="AB4" s="3" t="s">
        <v>356</v>
      </c>
      <c r="AD4" s="3" t="s">
        <v>357</v>
      </c>
      <c r="AF4" s="3">
        <v>3</v>
      </c>
      <c r="AH4" s="3" t="s">
        <v>358</v>
      </c>
    </row>
    <row r="5" spans="1:34" ht="30.75" thickBot="1">
      <c r="A5" s="3" t="s">
        <v>359</v>
      </c>
      <c r="B5" s="23" t="s">
        <v>360</v>
      </c>
      <c r="C5" s="3" t="s">
        <v>239</v>
      </c>
      <c r="D5" s="27" t="s">
        <v>361</v>
      </c>
      <c r="F5" s="3" t="s">
        <v>362</v>
      </c>
      <c r="H5" s="3" t="s">
        <v>363</v>
      </c>
      <c r="J5" s="3" t="s">
        <v>364</v>
      </c>
      <c r="K5" s="3" t="s">
        <v>365</v>
      </c>
      <c r="M5" s="3" t="s">
        <v>366</v>
      </c>
      <c r="N5" s="48" t="s">
        <v>367</v>
      </c>
      <c r="O5" s="3" t="s">
        <v>368</v>
      </c>
      <c r="P5" s="3" t="s">
        <v>369</v>
      </c>
      <c r="R5" s="3" t="s">
        <v>370</v>
      </c>
      <c r="S5" s="3" t="s">
        <v>30</v>
      </c>
      <c r="T5" s="3" t="s">
        <v>371</v>
      </c>
      <c r="W5" s="3">
        <v>1</v>
      </c>
      <c r="X5" s="34" t="s">
        <v>81</v>
      </c>
      <c r="Z5" s="3" t="s">
        <v>372</v>
      </c>
      <c r="AB5" s="3" t="s">
        <v>373</v>
      </c>
      <c r="AD5" s="3" t="s">
        <v>374</v>
      </c>
      <c r="AF5" s="3">
        <v>4</v>
      </c>
      <c r="AH5" s="3" t="s">
        <v>375</v>
      </c>
    </row>
    <row r="6" spans="1:34" ht="30.75" thickBot="1">
      <c r="A6" s="3" t="s">
        <v>376</v>
      </c>
      <c r="B6" s="23" t="s">
        <v>377</v>
      </c>
      <c r="C6" s="3" t="s">
        <v>378</v>
      </c>
      <c r="D6" s="26" t="s">
        <v>379</v>
      </c>
      <c r="F6" s="3" t="s">
        <v>380</v>
      </c>
      <c r="H6" s="3" t="s">
        <v>381</v>
      </c>
      <c r="J6" s="3" t="s">
        <v>327</v>
      </c>
      <c r="K6" s="3" t="s">
        <v>382</v>
      </c>
      <c r="M6" s="3" t="s">
        <v>383</v>
      </c>
      <c r="N6" s="48" t="s">
        <v>384</v>
      </c>
      <c r="R6" s="3" t="s">
        <v>385</v>
      </c>
      <c r="T6" s="3" t="s">
        <v>386</v>
      </c>
      <c r="X6" s="34" t="s">
        <v>387</v>
      </c>
      <c r="Z6" s="3" t="s">
        <v>388</v>
      </c>
      <c r="AB6" s="3" t="s">
        <v>389</v>
      </c>
      <c r="AD6" s="3" t="s">
        <v>390</v>
      </c>
    </row>
    <row r="7" spans="1:34" ht="30.75" thickBot="1">
      <c r="A7" s="3" t="s">
        <v>391</v>
      </c>
      <c r="B7" s="23" t="s">
        <v>392</v>
      </c>
      <c r="C7" s="3" t="s">
        <v>387</v>
      </c>
      <c r="D7" s="26" t="s">
        <v>393</v>
      </c>
      <c r="F7" s="3" t="s">
        <v>394</v>
      </c>
      <c r="J7" s="3" t="s">
        <v>395</v>
      </c>
      <c r="M7" s="3" t="s">
        <v>396</v>
      </c>
      <c r="N7" s="48" t="s">
        <v>12</v>
      </c>
      <c r="R7" s="3" t="s">
        <v>397</v>
      </c>
      <c r="T7" s="3" t="s">
        <v>398</v>
      </c>
      <c r="Z7" s="3" t="s">
        <v>399</v>
      </c>
      <c r="AB7" s="3" t="s">
        <v>305</v>
      </c>
      <c r="AD7" s="3" t="s">
        <v>305</v>
      </c>
    </row>
    <row r="8" spans="1:34" ht="30.75" thickBot="1">
      <c r="A8" s="3" t="s">
        <v>400</v>
      </c>
      <c r="B8" s="23" t="s">
        <v>401</v>
      </c>
      <c r="D8" s="26" t="s">
        <v>402</v>
      </c>
      <c r="F8" s="3" t="s">
        <v>403</v>
      </c>
      <c r="J8" s="3" t="s">
        <v>404</v>
      </c>
      <c r="M8" s="3" t="s">
        <v>405</v>
      </c>
      <c r="N8" s="49" t="s">
        <v>406</v>
      </c>
      <c r="Z8" s="3" t="s">
        <v>407</v>
      </c>
      <c r="AB8" s="3" t="s">
        <v>41</v>
      </c>
      <c r="AD8" s="3" t="s">
        <v>41</v>
      </c>
    </row>
    <row r="9" spans="1:34" ht="30.75" thickBot="1">
      <c r="A9" s="3" t="s">
        <v>53</v>
      </c>
      <c r="B9" s="23" t="s">
        <v>408</v>
      </c>
      <c r="D9" s="26" t="s">
        <v>409</v>
      </c>
      <c r="F9" s="3" t="s">
        <v>410</v>
      </c>
      <c r="J9" s="3" t="s">
        <v>411</v>
      </c>
      <c r="M9" s="3" t="s">
        <v>26</v>
      </c>
      <c r="N9" s="3" t="s">
        <v>412</v>
      </c>
      <c r="Z9" s="3" t="s">
        <v>305</v>
      </c>
    </row>
    <row r="10" spans="1:34" ht="15.75" thickBot="1">
      <c r="A10" s="3" t="s">
        <v>413</v>
      </c>
      <c r="B10" s="24" t="s">
        <v>414</v>
      </c>
      <c r="D10" s="27" t="s">
        <v>415</v>
      </c>
      <c r="F10" s="3" t="s">
        <v>416</v>
      </c>
      <c r="J10" s="3" t="s">
        <v>365</v>
      </c>
      <c r="M10" s="3" t="s">
        <v>417</v>
      </c>
      <c r="N10" s="50" t="s">
        <v>418</v>
      </c>
      <c r="Z10" s="3" t="s">
        <v>419</v>
      </c>
    </row>
    <row r="11" spans="1:34" ht="30.75" thickBot="1">
      <c r="A11" s="3" t="s">
        <v>40</v>
      </c>
      <c r="B11" s="24" t="s">
        <v>420</v>
      </c>
      <c r="D11" s="27" t="s">
        <v>421</v>
      </c>
      <c r="F11" s="3" t="s">
        <v>422</v>
      </c>
      <c r="J11" s="3" t="s">
        <v>423</v>
      </c>
      <c r="M11" s="3" t="s">
        <v>424</v>
      </c>
      <c r="N11" s="50" t="s">
        <v>425</v>
      </c>
    </row>
    <row r="12" spans="1:34" ht="15.75" thickBot="1">
      <c r="A12" s="3" t="s">
        <v>105</v>
      </c>
      <c r="B12" s="22" t="s">
        <v>426</v>
      </c>
      <c r="D12" s="26" t="s">
        <v>427</v>
      </c>
      <c r="F12" s="3" t="s">
        <v>428</v>
      </c>
      <c r="J12" s="3" t="s">
        <v>429</v>
      </c>
      <c r="M12" s="3" t="s">
        <v>430</v>
      </c>
      <c r="N12" s="49" t="s">
        <v>431</v>
      </c>
    </row>
    <row r="13" spans="1:34" ht="15.75" thickBot="1">
      <c r="A13" s="29" t="s">
        <v>41</v>
      </c>
      <c r="B13" s="22" t="s">
        <v>79</v>
      </c>
      <c r="D13" s="27" t="s">
        <v>432</v>
      </c>
      <c r="F13" s="3" t="s">
        <v>433</v>
      </c>
      <c r="J13" s="3" t="s">
        <v>434</v>
      </c>
      <c r="M13" s="3" t="s">
        <v>435</v>
      </c>
      <c r="N13" s="3" t="s">
        <v>436</v>
      </c>
    </row>
    <row r="14" spans="1:34" ht="15.75" thickBot="1">
      <c r="B14" s="22" t="s">
        <v>437</v>
      </c>
      <c r="D14" s="27" t="s">
        <v>438</v>
      </c>
      <c r="F14" s="3" t="s">
        <v>439</v>
      </c>
      <c r="J14" s="3" t="s">
        <v>440</v>
      </c>
      <c r="M14" s="3" t="s">
        <v>441</v>
      </c>
      <c r="N14" s="3" t="s">
        <v>442</v>
      </c>
    </row>
    <row r="15" spans="1:34" ht="15.75" thickBot="1">
      <c r="B15" s="22" t="s">
        <v>116</v>
      </c>
      <c r="D15" s="27" t="s">
        <v>443</v>
      </c>
      <c r="F15" s="3" t="s">
        <v>444</v>
      </c>
      <c r="J15" s="3" t="s">
        <v>445</v>
      </c>
      <c r="M15" s="3" t="s">
        <v>446</v>
      </c>
    </row>
    <row r="16" spans="1:34" ht="15.75" thickBot="1">
      <c r="B16" s="22" t="s">
        <v>447</v>
      </c>
      <c r="D16" s="27" t="s">
        <v>448</v>
      </c>
      <c r="F16" s="3" t="s">
        <v>449</v>
      </c>
      <c r="J16" s="3" t="s">
        <v>450</v>
      </c>
      <c r="M16" s="3" t="s">
        <v>451</v>
      </c>
    </row>
    <row r="17" spans="2:14" ht="15.75" thickBot="1">
      <c r="B17" s="22" t="s">
        <v>452</v>
      </c>
      <c r="D17" s="27" t="s">
        <v>60</v>
      </c>
      <c r="F17" s="3" t="s">
        <v>453</v>
      </c>
      <c r="J17" s="3" t="s">
        <v>454</v>
      </c>
      <c r="M17" s="3" t="s">
        <v>455</v>
      </c>
    </row>
    <row r="18" spans="2:14" ht="30.75" thickBot="1">
      <c r="B18" s="35" t="s">
        <v>41</v>
      </c>
      <c r="D18" s="26" t="s">
        <v>456</v>
      </c>
      <c r="F18" s="3" t="s">
        <v>457</v>
      </c>
      <c r="J18" s="3" t="s">
        <v>458</v>
      </c>
      <c r="M18" s="3" t="s">
        <v>459</v>
      </c>
    </row>
    <row r="19" spans="2:14" ht="15.75" thickBot="1">
      <c r="B19" s="25"/>
      <c r="D19" s="27" t="s">
        <v>460</v>
      </c>
      <c r="F19" s="3" t="s">
        <v>461</v>
      </c>
      <c r="M19" s="3" t="s">
        <v>462</v>
      </c>
    </row>
    <row r="20" spans="2:14" ht="15.75" thickBot="1">
      <c r="B20" s="25"/>
      <c r="D20" s="27" t="s">
        <v>463</v>
      </c>
      <c r="F20" s="3" t="s">
        <v>464</v>
      </c>
      <c r="M20" s="3" t="s">
        <v>305</v>
      </c>
      <c r="N20" s="51"/>
    </row>
    <row r="21" spans="2:14" ht="15.75" thickBot="1">
      <c r="B21" s="25"/>
      <c r="D21" s="27" t="s">
        <v>61</v>
      </c>
      <c r="F21" s="3" t="s">
        <v>465</v>
      </c>
    </row>
    <row r="22" spans="2:14" ht="15.75" thickBot="1">
      <c r="B22" s="25"/>
      <c r="D22" s="26" t="s">
        <v>466</v>
      </c>
      <c r="F22" s="3" t="s">
        <v>467</v>
      </c>
    </row>
    <row r="23" spans="2:14" ht="15.75" thickBot="1">
      <c r="B23" s="25"/>
      <c r="D23" s="27" t="s">
        <v>468</v>
      </c>
      <c r="F23" s="3" t="s">
        <v>469</v>
      </c>
    </row>
    <row r="24" spans="2:14" ht="15.75" thickBot="1">
      <c r="B24" s="22"/>
      <c r="D24" s="27" t="s">
        <v>470</v>
      </c>
      <c r="F24" s="3" t="s">
        <v>471</v>
      </c>
    </row>
    <row r="25" spans="2:14" ht="15.75" thickBot="1">
      <c r="B25" s="22"/>
      <c r="D25" s="26" t="s">
        <v>472</v>
      </c>
      <c r="F25" s="3" t="s">
        <v>473</v>
      </c>
    </row>
    <row r="26" spans="2:14" ht="15.75" thickBot="1">
      <c r="B26" s="22"/>
      <c r="D26" s="26" t="s">
        <v>474</v>
      </c>
      <c r="F26" s="3" t="s">
        <v>475</v>
      </c>
    </row>
    <row r="27" spans="2:14" ht="15.75" thickBot="1">
      <c r="B27" s="22"/>
      <c r="D27" s="26" t="s">
        <v>476</v>
      </c>
      <c r="F27" s="3" t="s">
        <v>477</v>
      </c>
    </row>
    <row r="28" spans="2:14" ht="15.75" thickBot="1">
      <c r="B28" s="22"/>
      <c r="D28" s="27" t="s">
        <v>478</v>
      </c>
      <c r="F28" s="3" t="s">
        <v>479</v>
      </c>
    </row>
    <row r="29" spans="2:14" ht="15.75" thickBot="1">
      <c r="B29" s="22"/>
      <c r="D29" s="26" t="s">
        <v>480</v>
      </c>
      <c r="F29" s="3" t="s">
        <v>481</v>
      </c>
    </row>
    <row r="30" spans="2:14" ht="15.75" thickBot="1">
      <c r="D30" s="27" t="s">
        <v>482</v>
      </c>
      <c r="F30" s="3" t="s">
        <v>483</v>
      </c>
    </row>
    <row r="31" spans="2:14" ht="15.75" thickBot="1">
      <c r="D31" s="26" t="s">
        <v>484</v>
      </c>
      <c r="F31" s="3" t="s">
        <v>485</v>
      </c>
    </row>
    <row r="32" spans="2:14" ht="15.75" thickBot="1">
      <c r="D32" s="26" t="s">
        <v>486</v>
      </c>
      <c r="F32" s="3" t="s">
        <v>487</v>
      </c>
    </row>
    <row r="33" spans="4:6" ht="15.75" thickBot="1">
      <c r="D33" s="27" t="s">
        <v>488</v>
      </c>
      <c r="F33" s="3" t="s">
        <v>489</v>
      </c>
    </row>
    <row r="34" spans="4:6" ht="15.75" thickBot="1">
      <c r="D34" s="27" t="s">
        <v>490</v>
      </c>
      <c r="F34" s="3" t="s">
        <v>491</v>
      </c>
    </row>
    <row r="35" spans="4:6" ht="15.75" thickBot="1">
      <c r="D35" s="27" t="s">
        <v>492</v>
      </c>
      <c r="F35" s="3" t="s">
        <v>493</v>
      </c>
    </row>
    <row r="36" spans="4:6" ht="15.75" thickBot="1">
      <c r="D36" s="26" t="s">
        <v>494</v>
      </c>
      <c r="F36" s="3" t="s">
        <v>495</v>
      </c>
    </row>
    <row r="37" spans="4:6" ht="15.75" thickBot="1">
      <c r="D37" s="26" t="s">
        <v>41</v>
      </c>
    </row>
    <row r="38" spans="4:6">
      <c r="D38" s="60"/>
    </row>
  </sheetData>
  <pageMargins left="0.7" right="0.7" top="0.75" bottom="0.75" header="0.3" footer="0.3"/>
  <pageSetup paperSize="9" orientation="portrait" r:id="rId1"/>
  <tableParts count="17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ystem xmlns="f5b86cc0-7c68-4682-9cde-031acaee987d" xsi:nil="true"/>
    <LikesCount xmlns="http://schemas.microsoft.com/sharepoint/v3" xsi:nil="true"/>
    <Ratings xmlns="http://schemas.microsoft.com/sharepoint/v3" xsi:nil="true"/>
    <LikedBy xmlns="http://schemas.microsoft.com/sharepoint/v3">
      <UserInfo>
        <DisplayName/>
        <AccountId xsi:nil="true"/>
        <AccountType/>
      </UserInfo>
    </LikedBy>
    <RatedBy xmlns="http://schemas.microsoft.com/sharepoint/v3">
      <UserInfo>
        <DisplayName/>
        <AccountId xsi:nil="true"/>
        <AccountType/>
      </UserInfo>
    </RatedBy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671A637FBAA61D4198F9DBE0C86D6B4B" ma:contentTypeVersion="24" ma:contentTypeDescription="Opprett et nytt dokument." ma:contentTypeScope="" ma:versionID="22259c7b5b7c28c5e934426075965d5e">
  <xsd:schema xmlns:xsd="http://www.w3.org/2001/XMLSchema" xmlns:xs="http://www.w3.org/2001/XMLSchema" xmlns:p="http://schemas.microsoft.com/office/2006/metadata/properties" xmlns:ns1="http://schemas.microsoft.com/sharepoint/v3" xmlns:ns2="f5b86cc0-7c68-4682-9cde-031acaee987d" xmlns:ns3="cdf45a10-f497-474b-b38a-fd1020e906d2" targetNamespace="http://schemas.microsoft.com/office/2006/metadata/properties" ma:root="true" ma:fieldsID="39b9928492aa855d7e942e75fedc1254" ns1:_="" ns2:_="" ns3:_="">
    <xsd:import namespace="http://schemas.microsoft.com/sharepoint/v3"/>
    <xsd:import namespace="f5b86cc0-7c68-4682-9cde-031acaee987d"/>
    <xsd:import namespace="cdf45a10-f497-474b-b38a-fd1020e906d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System" minOccurs="0"/>
                <xsd:element ref="ns1:AverageRating" minOccurs="0"/>
                <xsd:element ref="ns1:RatingCount" minOccurs="0"/>
                <xsd:element ref="ns1:RatedBy" minOccurs="0"/>
                <xsd:element ref="ns1:Ratings" minOccurs="0"/>
                <xsd:element ref="ns1:LikesCount" minOccurs="0"/>
                <xsd:element ref="ns1:LikedB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AverageRating" ma:index="22" nillable="true" ma:displayName="Vurdering (0-5)" ma:decimals="2" ma:description="Gjennomsnittsverdien av alle vurderingene som er sendt inn" ma:internalName="AverageRating" ma:readOnly="true">
      <xsd:simpleType>
        <xsd:restriction base="dms:Number"/>
      </xsd:simpleType>
    </xsd:element>
    <xsd:element name="RatingCount" ma:index="23" nillable="true" ma:displayName="Antall vurderinger" ma:decimals="0" ma:description="Antall vurderinger som er sendt inn" ma:internalName="RatingCount" ma:readOnly="true">
      <xsd:simpleType>
        <xsd:restriction base="dms:Number"/>
      </xsd:simpleType>
    </xsd:element>
    <xsd:element name="RatedBy" ma:index="24" nillable="true" ma:displayName="Rangert av" ma:description="Brukere rangerte elementet." ma:hidden="true" ma:list="UserInfo" ma:internalName="Rat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Ratings" ma:index="25" nillable="true" ma:displayName="Brukerrangeringer" ma:description="Brukerrangeringer for elementet" ma:hidden="true" ma:internalName="Ratings">
      <xsd:simpleType>
        <xsd:restriction base="dms:Note"/>
      </xsd:simpleType>
    </xsd:element>
    <xsd:element name="LikesCount" ma:index="26" nillable="true" ma:displayName="Antall koblinger" ma:internalName="LikesCount">
      <xsd:simpleType>
        <xsd:restriction base="dms:Unknown"/>
      </xsd:simpleType>
    </xsd:element>
    <xsd:element name="LikedBy" ma:index="27" nillable="true" ma:displayName="Likes av" ma:hidden="true" ma:list="UserInfo" ma:internalName="LikedBy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b86cc0-7c68-4682-9cde-031acaee98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System" ma:index="21" nillable="true" ma:displayName="System" ma:format="Dropdown" ma:internalName="System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df45a10-f497-474b-b38a-fd1020e906d2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5" ma:displayName="Innholdstype"/>
        <xsd:element ref="dc:title" minOccurs="0" maxOccurs="1" ma:index="1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�� 
</file>

<file path=customXml/itemProps1.xml><?xml version="1.0" encoding="utf-8"?>
<ds:datastoreItem xmlns:ds="http://schemas.openxmlformats.org/officeDocument/2006/customXml" ds:itemID="{12E813D7-533F-4C0B-8489-6C836223AAA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18D71ED-E3C0-4BEB-85EC-A60A2511E3E9}">
  <ds:schemaRefs>
    <ds:schemaRef ds:uri="f5b86cc0-7c68-4682-9cde-031acaee987d"/>
    <ds:schemaRef ds:uri="http://www.w3.org/XML/1998/namespace"/>
    <ds:schemaRef ds:uri="http://schemas.microsoft.com/office/infopath/2007/PartnerControls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cdf45a10-f497-474b-b38a-fd1020e906d2"/>
    <ds:schemaRef ds:uri="http://schemas.microsoft.com/sharepoint/v3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BDAC0AA3-487C-4CEB-BA9C-4D9E333E4B4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f5b86cc0-7c68-4682-9cde-031acaee987d"/>
    <ds:schemaRef ds:uri="cdf45a10-f497-474b-b38a-fd1020e906d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FC82632A-0C53-4BDE-B390-D66BA76E46EA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Systembeskrivelse</vt:lpstr>
      <vt:lpstr>Verdivurdering</vt:lpstr>
      <vt:lpstr>Trusselvurdering</vt:lpstr>
      <vt:lpstr>Sikkerhetsmekanismer</vt:lpstr>
      <vt:lpstr>Sårbarhetsvurdering</vt:lpstr>
      <vt:lpstr>ROS</vt:lpstr>
      <vt:lpstr>Tiltaksplan</vt:lpstr>
      <vt:lpstr>Risikomatrise og tabeller</vt:lpstr>
      <vt:lpstr>Kategorier</vt:lpstr>
    </vt:vector>
  </TitlesOfParts>
  <Manager/>
  <Company>NTNU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Gaute Wangen</dc:creator>
  <cp:keywords/>
  <dc:description/>
  <cp:lastModifiedBy>Vebjørn Slyngstadli</cp:lastModifiedBy>
  <cp:revision/>
  <dcterms:created xsi:type="dcterms:W3CDTF">2017-08-31T08:13:12Z</dcterms:created>
  <dcterms:modified xsi:type="dcterms:W3CDTF">2020-06-10T12:51:47Z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0x010100671A637FBAA61D4198F9DBE0C86D6B4B</vt:lpwstr>
  </property>
  <property fmtid="{D5CDD505-2E9C-101B-9397-08002B2CF9AE}" pid="3" name="MSIP_Label_4039d782-6264-487d-a190-557dba537ffa_Enabled">
    <vt:lpwstr>True</vt:lpwstr>
  </property>
  <property fmtid="{D5CDD505-2E9C-101B-9397-08002B2CF9AE}" pid="4" name="MSIP_Label_4039d782-6264-487d-a190-557dba537ffa_SiteId">
    <vt:lpwstr>09a10672-822f-4467-a5ba-5bb375967c05</vt:lpwstr>
  </property>
  <property fmtid="{D5CDD505-2E9C-101B-9397-08002B2CF9AE}" pid="5" name="MSIP_Label_4039d782-6264-487d-a190-557dba537ffa_Owner">
    <vt:lpwstr>vebjosl@ntnu.no</vt:lpwstr>
  </property>
  <property fmtid="{D5CDD505-2E9C-101B-9397-08002B2CF9AE}" pid="6" name="MSIP_Label_4039d782-6264-487d-a190-557dba537ffa_SetDate">
    <vt:lpwstr>2018-05-04T12:49:05.7155764Z</vt:lpwstr>
  </property>
  <property fmtid="{D5CDD505-2E9C-101B-9397-08002B2CF9AE}" pid="7" name="MSIP_Label_4039d782-6264-487d-a190-557dba537ffa_Name">
    <vt:lpwstr>Intern</vt:lpwstr>
  </property>
  <property fmtid="{D5CDD505-2E9C-101B-9397-08002B2CF9AE}" pid="8" name="MSIP_Label_4039d782-6264-487d-a190-557dba537ffa_Application">
    <vt:lpwstr>Microsoft Azure Information Protection</vt:lpwstr>
  </property>
  <property fmtid="{D5CDD505-2E9C-101B-9397-08002B2CF9AE}" pid="9" name="MSIP_Label_4039d782-6264-487d-a190-557dba537ffa_Extended_MSFT_Method">
    <vt:lpwstr>Automatic</vt:lpwstr>
  </property>
  <property fmtid="{D5CDD505-2E9C-101B-9397-08002B2CF9AE}" pid="10" name="Sensitivity">
    <vt:lpwstr>Intern</vt:lpwstr>
  </property>
</Properties>
</file>