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home.ansatt.ntnu.no\harallen\Desktop\"/>
    </mc:Choice>
  </mc:AlternateContent>
  <bookViews>
    <workbookView xWindow="360" yWindow="45" windowWidth="17235" windowHeight="13695"/>
  </bookViews>
  <sheets>
    <sheet name="TEMPLATE" sheetId="6" r:id="rId1"/>
    <sheet name="Dokumentasjon" sheetId="5" r:id="rId2"/>
  </sheets>
  <definedNames>
    <definedName name="_xlnm.Print_Area" localSheetId="1">Dokumentasjon!$A$1:$H$43</definedName>
    <definedName name="_xlnm.Print_Area" localSheetId="0">TEMPLATE!$A$1:$E$60</definedName>
  </definedNames>
  <calcPr calcId="162913"/>
</workbook>
</file>

<file path=xl/calcChain.xml><?xml version="1.0" encoding="utf-8"?>
<calcChain xmlns="http://schemas.openxmlformats.org/spreadsheetml/2006/main">
  <c r="D56" i="6" l="1"/>
  <c r="D59" i="6" l="1"/>
  <c r="D58" i="6"/>
  <c r="D57" i="6"/>
  <c r="D16" i="6" l="1"/>
  <c r="E16" i="6" s="1"/>
  <c r="E59" i="6" l="1"/>
  <c r="E58" i="6"/>
  <c r="E57" i="6"/>
  <c r="D53" i="6"/>
  <c r="E53" i="6" s="1"/>
  <c r="D52" i="6"/>
  <c r="E52" i="6" s="1"/>
  <c r="D51" i="6"/>
  <c r="E51" i="6" s="1"/>
  <c r="D50" i="6"/>
  <c r="E50" i="6" s="1"/>
  <c r="D49" i="6"/>
  <c r="E49" i="6" s="1"/>
  <c r="D48" i="6"/>
  <c r="E48" i="6" s="1"/>
  <c r="D47" i="6"/>
  <c r="E47" i="6" s="1"/>
  <c r="D46" i="6"/>
  <c r="D42" i="6"/>
  <c r="E42" i="6" s="1"/>
  <c r="D41" i="6"/>
  <c r="E41" i="6" s="1"/>
  <c r="D40" i="6"/>
  <c r="E40" i="6" s="1"/>
  <c r="D39" i="6"/>
  <c r="E39" i="6" s="1"/>
  <c r="D38" i="6"/>
  <c r="E38" i="6" s="1"/>
  <c r="D37" i="6"/>
  <c r="E37" i="6" s="1"/>
  <c r="D36" i="6"/>
  <c r="E36" i="6" s="1"/>
  <c r="D35" i="6"/>
  <c r="D32" i="6"/>
  <c r="E32" i="6" s="1"/>
  <c r="D31" i="6"/>
  <c r="E31" i="6" s="1"/>
  <c r="D30" i="6"/>
  <c r="E30" i="6" s="1"/>
  <c r="D29" i="6"/>
  <c r="E29" i="6" s="1"/>
  <c r="D28" i="6"/>
  <c r="E28" i="6" s="1"/>
  <c r="D27" i="6"/>
  <c r="E27" i="6" s="1"/>
  <c r="D26" i="6"/>
  <c r="E26" i="6" s="1"/>
  <c r="D25" i="6"/>
  <c r="D22" i="6"/>
  <c r="E22" i="6" s="1"/>
  <c r="D21" i="6"/>
  <c r="E21" i="6" s="1"/>
  <c r="D20" i="6"/>
  <c r="E20" i="6" s="1"/>
  <c r="D19" i="6"/>
  <c r="E19" i="6" s="1"/>
  <c r="D18" i="6"/>
  <c r="E18" i="6" s="1"/>
  <c r="D17" i="6"/>
  <c r="E17" i="6" s="1"/>
  <c r="D15" i="6"/>
  <c r="B60" i="6"/>
  <c r="B54" i="6"/>
  <c r="B43" i="6"/>
  <c r="B33" i="6"/>
  <c r="B23" i="6"/>
  <c r="E46" i="6" l="1"/>
  <c r="E54" i="6" s="1"/>
  <c r="E56" i="6"/>
  <c r="E60" i="6" s="1"/>
  <c r="E35" i="6"/>
  <c r="E43" i="6" s="1"/>
  <c r="E25" i="6"/>
  <c r="E33" i="6" s="1"/>
  <c r="E15" i="6"/>
  <c r="E23" i="6" s="1"/>
  <c r="B5" i="6"/>
  <c r="B4" i="6"/>
  <c r="D4" i="6" l="1"/>
  <c r="D5" i="6"/>
</calcChain>
</file>

<file path=xl/sharedStrings.xml><?xml version="1.0" encoding="utf-8"?>
<sst xmlns="http://schemas.openxmlformats.org/spreadsheetml/2006/main" count="61" uniqueCount="31">
  <si>
    <t>1. årskurs</t>
  </si>
  <si>
    <t>SP</t>
  </si>
  <si>
    <t>Karakter</t>
  </si>
  <si>
    <t>2.årskurs</t>
  </si>
  <si>
    <t>3. årskurs</t>
  </si>
  <si>
    <t>4. årskurs</t>
  </si>
  <si>
    <t>5. årskurs</t>
  </si>
  <si>
    <t>C</t>
  </si>
  <si>
    <t>D</t>
  </si>
  <si>
    <t>B</t>
  </si>
  <si>
    <t>A</t>
  </si>
  <si>
    <t>Produkt</t>
  </si>
  <si>
    <t>Ekvivalent</t>
  </si>
  <si>
    <t>Studiepoeng</t>
  </si>
  <si>
    <t>E</t>
  </si>
  <si>
    <t>5,00-4,50</t>
  </si>
  <si>
    <t>4,49-3,50</t>
  </si>
  <si>
    <t>3,49-2,50</t>
  </si>
  <si>
    <t>2,49-1,50</t>
  </si>
  <si>
    <t>1,49-1,00</t>
  </si>
  <si>
    <t>KARAKTERINTERVALL</t>
  </si>
  <si>
    <t>F</t>
  </si>
  <si>
    <t>Bokstavkarakter</t>
  </si>
  <si>
    <t>Msc-grad:</t>
  </si>
  <si>
    <t>Sett inn bokstavkarakterer:</t>
  </si>
  <si>
    <t>KARAKTERINTERVALL (min-max)</t>
  </si>
  <si>
    <t>Bsc-grad:</t>
  </si>
  <si>
    <t>OMREGNINGSTABELL: A=5, B=4, C=3, D=2, E=1, F=0 (samt for manglende bokstavkarakterer)</t>
  </si>
  <si>
    <t>Msc:</t>
  </si>
  <si>
    <t>Bsc</t>
  </si>
  <si>
    <t>NB! ved "BESTÅTT" emne settes studiepoeng, karakter, ekvivalent og produkt lik 0 (manuelt)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</si>
</sst>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1"/>
      <color theme="1"/>
      <name val="Calibri"/>
      <family val="2"/>
      <scheme val="minor"/>
    </font>
    <font>
      <b/>
      <sz val="9"/>
      <color theme="1"/>
      <name val="Calibri"/>
      <family val="2"/>
      <scheme val="minor"/>
    </font>
    <font>
      <sz val="9"/>
      <color theme="1"/>
      <name val="Calibri"/>
      <family val="2"/>
      <scheme val="minor"/>
    </font>
    <font>
      <sz val="9"/>
      <color theme="0" tint="-0.499984740745262"/>
      <name val="Calibri"/>
      <family val="2"/>
      <scheme val="minor"/>
    </font>
    <font>
      <sz val="9"/>
      <color theme="0" tint="-0.249977111117893"/>
      <name val="Calibri"/>
      <family val="2"/>
      <scheme val="minor"/>
    </font>
    <font>
      <sz val="9"/>
      <name val="Calibri"/>
      <family val="2"/>
      <scheme val="minor"/>
    </font>
    <font>
      <b/>
      <sz val="9"/>
      <name val="Calibri"/>
      <family val="2"/>
      <scheme val="minor"/>
    </font>
    <font>
      <b/>
      <sz val="10"/>
      <color theme="1"/>
      <name val="Calibri"/>
      <family val="2"/>
      <scheme val="minor"/>
    </font>
    <font>
      <sz val="10"/>
      <color theme="1"/>
      <name val="Calibri"/>
      <family val="2"/>
      <scheme val="minor"/>
    </font>
    <font>
      <sz val="10"/>
      <name val="Calibri"/>
      <family val="2"/>
      <scheme val="minor"/>
    </font>
    <font>
      <sz val="10"/>
      <color theme="0" tint="-0.499984740745262"/>
      <name val="Calibri"/>
      <family val="2"/>
      <scheme val="minor"/>
    </font>
    <font>
      <b/>
      <sz val="9"/>
      <color theme="0" tint="-0.499984740745262"/>
      <name val="Calibri"/>
      <family val="2"/>
      <scheme val="minor"/>
    </font>
    <font>
      <b/>
      <i/>
      <sz val="9"/>
      <color theme="1"/>
      <name val="Calibri"/>
      <family val="2"/>
      <scheme val="minor"/>
    </font>
    <font>
      <sz val="9"/>
      <color theme="0"/>
      <name val="Calibri"/>
      <family val="2"/>
      <scheme val="minor"/>
    </font>
    <font>
      <b/>
      <sz val="8"/>
      <color theme="0"/>
      <name val="Calibri"/>
      <family val="2"/>
      <scheme val="minor"/>
    </font>
  </fonts>
  <fills count="10">
    <fill>
      <patternFill patternType="none"/>
    </fill>
    <fill>
      <patternFill patternType="gray125"/>
    </fill>
    <fill>
      <patternFill patternType="solid">
        <fgColor theme="6" tint="0.59999389629810485"/>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theme="6" tint="0.39997558519241921"/>
        <bgColor indexed="64"/>
      </patternFill>
    </fill>
    <fill>
      <patternFill patternType="solid">
        <fgColor rgb="FFFF0000"/>
        <bgColor indexed="64"/>
      </patternFill>
    </fill>
    <fill>
      <patternFill patternType="solid">
        <fgColor theme="0" tint="-4.9989318521683403E-2"/>
        <bgColor indexed="64"/>
      </patternFill>
    </fill>
    <fill>
      <patternFill patternType="solid">
        <fgColor theme="2" tint="-9.9978637043366805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2">
    <xf numFmtId="0" fontId="0" fillId="0" borderId="0" xfId="0"/>
    <xf numFmtId="0" fontId="1" fillId="0" borderId="0" xfId="0" applyFont="1"/>
    <xf numFmtId="0" fontId="2" fillId="0" borderId="0" xfId="0" applyFont="1"/>
    <xf numFmtId="0" fontId="2" fillId="0" borderId="0" xfId="0" applyFont="1" applyAlignment="1">
      <alignment horizontal="center"/>
    </xf>
    <xf numFmtId="0" fontId="3" fillId="0" borderId="0" xfId="0" applyFont="1"/>
    <xf numFmtId="0" fontId="1" fillId="0" borderId="0" xfId="0" quotePrefix="1" applyFont="1"/>
    <xf numFmtId="0" fontId="3" fillId="4" borderId="0" xfId="0" applyFont="1" applyFill="1"/>
    <xf numFmtId="0" fontId="2" fillId="4" borderId="1" xfId="0" applyFont="1" applyFill="1" applyBorder="1"/>
    <xf numFmtId="0" fontId="1" fillId="2" borderId="0" xfId="0" applyFont="1" applyFill="1"/>
    <xf numFmtId="0" fontId="2" fillId="2" borderId="0" xfId="0" applyFont="1" applyFill="1"/>
    <xf numFmtId="0" fontId="2" fillId="2" borderId="0" xfId="0" applyFont="1" applyFill="1" applyAlignment="1">
      <alignment horizontal="center"/>
    </xf>
    <xf numFmtId="0" fontId="3" fillId="2" borderId="0" xfId="0" applyFont="1" applyFill="1"/>
    <xf numFmtId="0" fontId="5" fillId="3" borderId="1" xfId="0" applyFont="1" applyFill="1" applyBorder="1" applyAlignment="1">
      <alignment horizontal="center"/>
    </xf>
    <xf numFmtId="0" fontId="5" fillId="3" borderId="1" xfId="0" quotePrefix="1" applyFont="1" applyFill="1" applyBorder="1" applyAlignment="1">
      <alignment horizontal="center"/>
    </xf>
    <xf numFmtId="0" fontId="2" fillId="0" borderId="1" xfId="0" applyFont="1" applyBorder="1"/>
    <xf numFmtId="0" fontId="7" fillId="0" borderId="1" xfId="0" applyFont="1" applyBorder="1"/>
    <xf numFmtId="0" fontId="8" fillId="0" borderId="0" xfId="0" applyFont="1"/>
    <xf numFmtId="0" fontId="9" fillId="3" borderId="1" xfId="0" applyFont="1" applyFill="1" applyBorder="1" applyAlignment="1">
      <alignment horizontal="center"/>
    </xf>
    <xf numFmtId="0" fontId="9" fillId="3" borderId="1" xfId="0" quotePrefix="1" applyFont="1" applyFill="1" applyBorder="1" applyAlignment="1">
      <alignment horizontal="center"/>
    </xf>
    <xf numFmtId="0" fontId="8" fillId="0" borderId="0" xfId="0" applyFont="1" applyFill="1" applyAlignment="1">
      <alignment horizontal="center"/>
    </xf>
    <xf numFmtId="0" fontId="2" fillId="4" borderId="0" xfId="0" applyFont="1" applyFill="1" applyBorder="1"/>
    <xf numFmtId="0" fontId="6" fillId="4" borderId="0" xfId="0" applyFont="1" applyFill="1" applyBorder="1" applyAlignment="1">
      <alignment horizontal="center"/>
    </xf>
    <xf numFmtId="164" fontId="3" fillId="4" borderId="0" xfId="0" applyNumberFormat="1" applyFont="1" applyFill="1" applyBorder="1"/>
    <xf numFmtId="0" fontId="1" fillId="4" borderId="0" xfId="0" applyFont="1" applyFill="1"/>
    <xf numFmtId="0" fontId="1" fillId="4" borderId="0" xfId="0" applyFont="1" applyFill="1" applyAlignment="1">
      <alignment horizontal="center"/>
    </xf>
    <xf numFmtId="0" fontId="11" fillId="4" borderId="0" xfId="0" applyFont="1" applyFill="1"/>
    <xf numFmtId="0" fontId="2" fillId="0" borderId="1" xfId="0" applyFont="1" applyBorder="1" applyAlignment="1">
      <alignment horizontal="center"/>
    </xf>
    <xf numFmtId="0" fontId="6" fillId="5" borderId="1" xfId="0" applyFont="1" applyFill="1" applyBorder="1" applyAlignment="1">
      <alignment horizontal="center"/>
    </xf>
    <xf numFmtId="0" fontId="1" fillId="0" borderId="1" xfId="0" applyFont="1" applyBorder="1" applyAlignment="1">
      <alignment horizontal="center"/>
    </xf>
    <xf numFmtId="0" fontId="4" fillId="0" borderId="1" xfId="0" applyFont="1" applyBorder="1"/>
    <xf numFmtId="0" fontId="7" fillId="6" borderId="0" xfId="0" applyFont="1" applyFill="1"/>
    <xf numFmtId="0" fontId="8" fillId="6" borderId="0" xfId="0" applyFont="1" applyFill="1"/>
    <xf numFmtId="0" fontId="8" fillId="0" borderId="1" xfId="0" applyFont="1" applyBorder="1" applyAlignment="1">
      <alignment horizontal="center"/>
    </xf>
    <xf numFmtId="0" fontId="10" fillId="0" borderId="1" xfId="0" applyFont="1" applyBorder="1" applyAlignment="1">
      <alignment horizontal="center"/>
    </xf>
    <xf numFmtId="0" fontId="13" fillId="7" borderId="0" xfId="0" applyFont="1" applyFill="1"/>
    <xf numFmtId="0" fontId="13" fillId="7" borderId="0" xfId="0" applyFont="1" applyFill="1" applyAlignment="1">
      <alignment horizontal="center"/>
    </xf>
    <xf numFmtId="0" fontId="12" fillId="0" borderId="0" xfId="0" applyFont="1" applyAlignment="1">
      <alignment horizontal="right"/>
    </xf>
    <xf numFmtId="0" fontId="2" fillId="8" borderId="1" xfId="0" applyFont="1" applyFill="1" applyBorder="1"/>
    <xf numFmtId="0" fontId="12" fillId="8" borderId="0" xfId="0" applyFont="1" applyFill="1"/>
    <xf numFmtId="0" fontId="12" fillId="9" borderId="0" xfId="0" applyFont="1" applyFill="1"/>
    <xf numFmtId="0" fontId="2" fillId="9" borderId="1" xfId="0" applyFont="1" applyFill="1" applyBorder="1"/>
    <xf numFmtId="0" fontId="2" fillId="8" borderId="0" xfId="0" applyFont="1" applyFill="1"/>
    <xf numFmtId="0" fontId="2" fillId="8" borderId="0" xfId="0" applyFont="1" applyFill="1" applyAlignment="1">
      <alignment horizontal="center"/>
    </xf>
    <xf numFmtId="0" fontId="3" fillId="8" borderId="0" xfId="0" applyFont="1" applyFill="1"/>
    <xf numFmtId="0" fontId="2" fillId="9" borderId="0" xfId="0" applyFont="1" applyFill="1"/>
    <xf numFmtId="0" fontId="2" fillId="9" borderId="0" xfId="0" applyFont="1" applyFill="1" applyAlignment="1">
      <alignment horizontal="center"/>
    </xf>
    <xf numFmtId="0" fontId="3" fillId="8" borderId="1" xfId="0" applyFont="1" applyFill="1" applyBorder="1"/>
    <xf numFmtId="0" fontId="3" fillId="9" borderId="1" xfId="0" applyFont="1" applyFill="1" applyBorder="1"/>
    <xf numFmtId="0" fontId="14" fillId="7" borderId="0" xfId="0" applyFont="1" applyFill="1"/>
    <xf numFmtId="0" fontId="3" fillId="0" borderId="1" xfId="0" applyFont="1" applyBorder="1" applyProtection="1"/>
    <xf numFmtId="0" fontId="3" fillId="9" borderId="0" xfId="0" applyFont="1" applyFill="1" applyProtection="1"/>
    <xf numFmtId="164" fontId="3" fillId="4" borderId="1" xfId="0" applyNumberFormat="1" applyFont="1" applyFill="1" applyBorder="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9524</xdr:colOff>
      <xdr:row>8</xdr:row>
      <xdr:rowOff>4763</xdr:rowOff>
    </xdr:from>
    <xdr:ext cx="3629026" cy="5834062"/>
    <xdr:sp macro="" textlink="">
      <xdr:nvSpPr>
        <xdr:cNvPr id="2" name="TextBox 1"/>
        <xdr:cNvSpPr txBox="1"/>
      </xdr:nvSpPr>
      <xdr:spPr>
        <a:xfrm>
          <a:off x="9524" y="1300163"/>
          <a:ext cx="3629026" cy="5834062"/>
        </a:xfrm>
        <a:prstGeom prst="rect">
          <a:avLst/>
        </a:prstGeom>
        <a:solidFill>
          <a:schemeClr val="bg1">
            <a:lumMod val="9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nb-NO" sz="1000" b="1" cap="all" baseline="0"/>
            <a:t>Beregning av gjennomsnittskarakter</a:t>
          </a:r>
          <a:endParaRPr lang="nb-NO" sz="1000" cap="all" baseline="0"/>
        </a:p>
        <a:p>
          <a:endParaRPr lang="nb-NO" sz="1000"/>
        </a:p>
        <a:p>
          <a:r>
            <a:rPr lang="nb-NO" sz="1000"/>
            <a:t>Algoritmen slik den er vedtatt:</a:t>
          </a:r>
        </a:p>
        <a:p>
          <a:endParaRPr lang="nb-NO" sz="1000"/>
        </a:p>
        <a:p>
          <a:r>
            <a:rPr lang="nb-NO" sz="1000"/>
            <a:t>1. Hver bokstavkarakter erstattes av en tallekvivalent, A=5, B=4, C=3, D=2, E=1. </a:t>
          </a:r>
        </a:p>
        <a:p>
          <a:endParaRPr lang="nb-NO" sz="1000"/>
        </a:p>
        <a:p>
          <a:r>
            <a:rPr lang="nb-NO" sz="1000"/>
            <a:t>2. Tallekvivalenten multipliseres med emnets studiepoeng (vekttall), og de enkelte produktene av studiepoeng og tallekvivalent summeres for de emner som inngår.</a:t>
          </a:r>
        </a:p>
        <a:p>
          <a:endParaRPr lang="nb-NO" sz="1000"/>
        </a:p>
        <a:p>
          <a:r>
            <a:rPr lang="nb-NO" sz="1000"/>
            <a:t>3. Produktsummen divideres med totalt antall studiepoeng som inngår i samlingen av aktuelle emner.</a:t>
          </a:r>
        </a:p>
        <a:p>
          <a:endParaRPr lang="nb-NO" sz="1000"/>
        </a:p>
        <a:p>
          <a:r>
            <a:rPr lang="nb-NO" sz="1000"/>
            <a:t>4. Kvotienten regnes ut med én desimal.</a:t>
          </a:r>
        </a:p>
        <a:p>
          <a:endParaRPr lang="nb-NO" sz="1000"/>
        </a:p>
        <a:p>
          <a:r>
            <a:rPr lang="nb-NO" sz="1000"/>
            <a:t>5. Gjennomsnittskarakteren blir den bokstavkarakter som har heltallet i kvotienten som tallekvivalent, etter at vanlig forhøyningsregel er brukt.</a:t>
          </a:r>
        </a:p>
        <a:p>
          <a:endParaRPr lang="nb-NO" sz="1000"/>
        </a:p>
        <a:p>
          <a:pPr marL="0" marR="0" indent="0" defTabSz="914400" eaLnBrk="1" fontAlgn="auto" latinLnBrk="0" hangingPunct="1">
            <a:lnSpc>
              <a:spcPct val="100000"/>
            </a:lnSpc>
            <a:spcBef>
              <a:spcPts val="0"/>
            </a:spcBef>
            <a:spcAft>
              <a:spcPts val="0"/>
            </a:spcAft>
            <a:buClrTx/>
            <a:buSzTx/>
            <a:buFontTx/>
            <a:buNone/>
            <a:tabLst/>
            <a:defRPr/>
          </a:pPr>
          <a:r>
            <a:rPr lang="nb-NO" sz="1000" baseline="0">
              <a:solidFill>
                <a:schemeClr val="tx1"/>
              </a:solidFill>
              <a:effectLst/>
              <a:latin typeface="+mn-lt"/>
              <a:ea typeface="+mn-ea"/>
              <a:cs typeface="+mn-cs"/>
            </a:rPr>
            <a:t>NB! Ved utdanning ved annen norsk høgskole vil  resultatene bli med i utregning av snittkarakter. </a:t>
          </a:r>
          <a:endParaRPr lang="nb-NO" sz="1000">
            <a:effectLst/>
          </a:endParaRPr>
        </a:p>
        <a:p>
          <a:endParaRPr lang="nb-NO" sz="1000"/>
        </a:p>
        <a:p>
          <a:r>
            <a:rPr lang="nb-NO" sz="1000" i="0"/>
            <a:t>BEREGNING</a:t>
          </a:r>
          <a:r>
            <a:rPr lang="nb-NO" sz="1000" i="0" baseline="0"/>
            <a:t> MED VURDERING BESTÅTT/IKKE BESTÅTT:</a:t>
          </a:r>
        </a:p>
        <a:p>
          <a:r>
            <a:rPr lang="nb-NO" sz="1000" i="0" baseline="0"/>
            <a:t>Emnet skal være bestått. Ved utregning av gjennomsnittskarakter settes "studiepoeng", "Karakter", "ekvivalent" og " "produkt" lik 0. </a:t>
          </a:r>
          <a:endParaRPr lang="nb-NO" sz="1000" i="0"/>
        </a:p>
        <a:p>
          <a:endParaRPr lang="nb-NO" sz="1000" i="1"/>
        </a:p>
        <a:p>
          <a:r>
            <a:rPr lang="nb-NO" sz="1000" i="0"/>
            <a:t>EKSTERN UTDANNING:</a:t>
          </a:r>
        </a:p>
        <a:p>
          <a:r>
            <a:rPr lang="nb-NO" sz="1000"/>
            <a:t>Kandidater med ekstern</a:t>
          </a:r>
          <a:r>
            <a:rPr lang="nb-NO" sz="1000" baseline="0"/>
            <a:t> utdanning fra utlandet operererer som oftest med INNPASSET (BESTÅTT) </a:t>
          </a:r>
          <a:br>
            <a:rPr lang="nb-NO" sz="1000" baseline="0"/>
          </a:br>
          <a:r>
            <a:rPr lang="nb-NO" sz="1000" baseline="0"/>
            <a:t>i karakterutskrift.</a:t>
          </a:r>
        </a:p>
        <a:p>
          <a:endParaRPr lang="nb-NO" sz="1000" baseline="0"/>
        </a:p>
        <a:p>
          <a:r>
            <a:rPr lang="nb-NO" sz="1000" baseline="0"/>
            <a:t>Såfremt 50% eller mer av utdanningen er avlagt ved NTNU vil ekstern (utenlandsk) utdanning som er bestått IKKE bli tatt med i utregning av gjennomsnittskarakter for graden. </a:t>
          </a:r>
        </a:p>
      </xdr:txBody>
    </xdr:sp>
    <xdr:clientData/>
  </xdr:oneCellAnchor>
  <xdr:oneCellAnchor>
    <xdr:from>
      <xdr:col>7</xdr:col>
      <xdr:colOff>14265</xdr:colOff>
      <xdr:row>0</xdr:row>
      <xdr:rowOff>19049</xdr:rowOff>
    </xdr:from>
    <xdr:ext cx="2428875" cy="7124701"/>
    <xdr:sp macro="" textlink="">
      <xdr:nvSpPr>
        <xdr:cNvPr id="3" name="TextBox 2"/>
        <xdr:cNvSpPr txBox="1"/>
      </xdr:nvSpPr>
      <xdr:spPr>
        <a:xfrm>
          <a:off x="3662340" y="19049"/>
          <a:ext cx="2428875" cy="7124701"/>
        </a:xfrm>
        <a:prstGeom prst="rect">
          <a:avLst/>
        </a:prstGeom>
        <a:solidFill>
          <a:schemeClr val="accent1">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000" b="1" cap="all">
              <a:solidFill>
                <a:schemeClr val="tx1"/>
              </a:solidFill>
              <a:effectLst/>
              <a:latin typeface="+mn-lt"/>
              <a:ea typeface="+mn-ea"/>
              <a:cs typeface="+mn-cs"/>
            </a:rPr>
            <a:t>Ph.d.forskriften</a:t>
          </a:r>
          <a:r>
            <a:rPr lang="en-GB" sz="1000" b="1" cap="all" baseline="0">
              <a:solidFill>
                <a:schemeClr val="tx1"/>
              </a:solidFill>
              <a:effectLst/>
              <a:latin typeface="+mn-lt"/>
              <a:ea typeface="+mn-ea"/>
              <a:cs typeface="+mn-cs"/>
            </a:rPr>
            <a:t> for NTNU</a:t>
          </a:r>
          <a:endParaRPr lang="en-GB" sz="1000" b="1" cap="all">
            <a:solidFill>
              <a:schemeClr val="tx1"/>
            </a:solidFill>
            <a:effectLst/>
            <a:latin typeface="+mn-lt"/>
            <a:ea typeface="+mn-ea"/>
            <a:cs typeface="+mn-cs"/>
          </a:endParaRPr>
        </a:p>
        <a:p>
          <a:r>
            <a:rPr lang="en-GB" sz="1000">
              <a:solidFill>
                <a:schemeClr val="tx1"/>
              </a:solidFill>
              <a:effectLst/>
              <a:latin typeface="+mn-lt"/>
              <a:ea typeface="+mn-ea"/>
              <a:cs typeface="+mn-cs"/>
            </a:rPr>
            <a:t>§ 5-1.</a:t>
          </a:r>
          <a:r>
            <a:rPr lang="en-GB" sz="1000" i="1">
              <a:solidFill>
                <a:schemeClr val="tx1"/>
              </a:solidFill>
              <a:effectLst/>
              <a:latin typeface="+mn-lt"/>
              <a:ea typeface="+mn-ea"/>
              <a:cs typeface="+mn-cs"/>
            </a:rPr>
            <a:t>Vilkår for opptak</a:t>
          </a:r>
        </a:p>
        <a:p>
          <a:r>
            <a:rPr lang="en-GB" sz="1000">
              <a:solidFill>
                <a:schemeClr val="tx1"/>
              </a:solidFill>
              <a:effectLst/>
              <a:latin typeface="+mn-lt"/>
              <a:ea typeface="+mn-ea"/>
              <a:cs typeface="+mn-cs"/>
            </a:rPr>
            <a:t>For opptak til ph.d.-utdanningen må søkeren normalt ha en femårig mastergrad, jamfør beskrivelsene i kvalifikasjonsrammeverkets andre syklus. Fakultet kan etter særskilt vurdering godkjenne annen likeverdig utdanning som grunnlag for opptak. Norsk erfaringsbasert mastergrad (90 studiepoeng) alene gir ikke grunnlag for opptak. Fakultetet kan stille ytterligere krav til kvalifikasjoner etter kriterier som er åpent tilgjengelig og i tråd med NTNUs rekrutteringspolitikk og faglige profil.</a:t>
          </a:r>
          <a:endParaRPr lang="en-GB" sz="1000">
            <a:effectLst/>
          </a:endParaRPr>
        </a:p>
        <a:p>
          <a:endParaRPr lang="en-GB" sz="1000">
            <a:solidFill>
              <a:schemeClr val="tx1"/>
            </a:solidFill>
            <a:effectLst/>
            <a:latin typeface="+mn-lt"/>
            <a:ea typeface="+mn-ea"/>
            <a:cs typeface="+mn-cs"/>
          </a:endParaRPr>
        </a:p>
        <a:p>
          <a:r>
            <a:rPr lang="en-GB" sz="1000">
              <a:solidFill>
                <a:schemeClr val="tx1"/>
              </a:solidFill>
              <a:effectLst/>
              <a:latin typeface="+mn-lt"/>
              <a:ea typeface="+mn-ea"/>
              <a:cs typeface="+mn-cs"/>
            </a:rPr>
            <a:t>Søkeren skal ha en sterk faglig bakgrunn fra sitt tidligere studium, og ha en veid gjennomsnittskarakter de siste to år av mastergradstudiet eller tilsvarende utdanning (tilsvarende 120 studiepoeng) som er lik B eller bedre sammenholdt med NTNUs karakterskala. Søkere uten bokstavkarakterer fra tidligere studium skal ha et like godt faglig grunnlag. Søkere med svakere karakterbakgrunn vil kunne bli opptatt dersom det dokumenteres at kandidaten er særskilt egnet til en ph.d.-utdanning.</a:t>
          </a:r>
        </a:p>
        <a:p>
          <a:endParaRPr lang="en-GB" sz="1000">
            <a:solidFill>
              <a:schemeClr val="tx1"/>
            </a:solidFill>
            <a:effectLst/>
            <a:latin typeface="+mn-lt"/>
            <a:ea typeface="+mn-ea"/>
            <a:cs typeface="+mn-cs"/>
          </a:endParaRPr>
        </a:p>
        <a:p>
          <a:r>
            <a:rPr lang="en-GB" sz="1000" b="0" cap="all" baseline="0">
              <a:solidFill>
                <a:schemeClr val="tx1"/>
              </a:solidFill>
              <a:effectLst/>
              <a:latin typeface="+mn-lt"/>
              <a:ea typeface="+mn-ea"/>
              <a:cs typeface="+mn-cs"/>
            </a:rPr>
            <a:t>Vilkår for opptak ved IE-fakultetet:</a:t>
          </a:r>
        </a:p>
        <a:p>
          <a:r>
            <a:rPr lang="en-GB" sz="1000"/>
            <a:t>Generelt opptaksgrunnlag er mastergrad med minimum B i gjennomsnittskarakter fra de to siste årene, eller tilsvarende dokumentert faglig bakgrunn. I tråd med forskriftens krav om "en sterk faglig bakgrunn" kreves det basiskompetanse fra bachelorstudiet (tilsvarer 3 første år av teknologistudiet)  med gjennomsnittskarakter lik C eller bedre.</a:t>
          </a:r>
        </a:p>
        <a:p>
          <a:endParaRPr lang="en-GB" sz="1000"/>
        </a:p>
        <a:p>
          <a:r>
            <a:rPr lang="en-GB" sz="1000"/>
            <a:t>Fakultetet kan pålegge kandidater kvalifiseringsemner før opptak. Eksamen må bestås med karakteren B eller bedre for hvert av de pålagte emnene.</a:t>
          </a:r>
        </a:p>
        <a:p>
          <a:endParaRPr lang="en-GB" sz="1000">
            <a:effectLst/>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noFill/>
      </a:spPr>
      <a:bodyPr vertOverflow="clip" horzOverflow="clip" wrap="none" rtlCol="0" anchor="t">
        <a:noAutofit/>
      </a:bodyPr>
      <a:lstStyle>
        <a:defPPr>
          <a:defRPr/>
        </a:defPPr>
      </a:lstStyle>
      <a:style>
        <a:lnRef idx="0">
          <a:scrgbClr r="0" g="0" b="0"/>
        </a:lnRef>
        <a:fillRef idx="0">
          <a:scrgbClr r="0" g="0" b="0"/>
        </a:fillRef>
        <a:effectRef idx="0">
          <a:scrgbClr r="0" g="0" b="0"/>
        </a:effectRef>
        <a:fontRef idx="minor">
          <a:schemeClr val="tx1"/>
        </a:fontRef>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E60"/>
  <sheetViews>
    <sheetView tabSelected="1" workbookViewId="0">
      <selection activeCell="C70" sqref="C69:C70"/>
    </sheetView>
  </sheetViews>
  <sheetFormatPr defaultColWidth="9.140625" defaultRowHeight="12" x14ac:dyDescent="0.2"/>
  <cols>
    <col min="1" max="2" width="13.7109375" style="2" customWidth="1"/>
    <col min="3" max="3" width="13.7109375" style="3" customWidth="1"/>
    <col min="4" max="5" width="13.7109375" style="4" customWidth="1"/>
    <col min="6" max="16384" width="9.140625" style="2"/>
  </cols>
  <sheetData>
    <row r="1" spans="1:5" x14ac:dyDescent="0.2">
      <c r="A1" s="1" t="s">
        <v>20</v>
      </c>
    </row>
    <row r="2" spans="1:5" x14ac:dyDescent="0.2">
      <c r="A2" s="5" t="s">
        <v>27</v>
      </c>
    </row>
    <row r="3" spans="1:5" x14ac:dyDescent="0.2">
      <c r="A3" s="23"/>
      <c r="B3" s="23" t="s">
        <v>1</v>
      </c>
      <c r="C3" s="24" t="s">
        <v>2</v>
      </c>
      <c r="D3" s="25" t="s">
        <v>12</v>
      </c>
      <c r="E3" s="6"/>
    </row>
    <row r="4" spans="1:5" x14ac:dyDescent="0.2">
      <c r="A4" s="23" t="s">
        <v>26</v>
      </c>
      <c r="B4" s="7">
        <f>B23+B33+B43</f>
        <v>180</v>
      </c>
      <c r="C4" s="27"/>
      <c r="D4" s="51" t="e">
        <f>(E23+E33+E43)/B4</f>
        <v>#N/A</v>
      </c>
      <c r="E4" s="6"/>
    </row>
    <row r="5" spans="1:5" x14ac:dyDescent="0.2">
      <c r="A5" s="23" t="s">
        <v>23</v>
      </c>
      <c r="B5" s="7">
        <f>B54+B60</f>
        <v>120</v>
      </c>
      <c r="C5" s="27"/>
      <c r="D5" s="51" t="e">
        <f>(E54+E60)/B5</f>
        <v>#N/A</v>
      </c>
      <c r="E5" s="6"/>
    </row>
    <row r="6" spans="1:5" x14ac:dyDescent="0.2">
      <c r="A6" s="23"/>
      <c r="B6" s="20"/>
      <c r="C6" s="21"/>
      <c r="D6" s="22"/>
      <c r="E6" s="6"/>
    </row>
    <row r="7" spans="1:5" x14ac:dyDescent="0.2">
      <c r="A7" s="8" t="s">
        <v>20</v>
      </c>
      <c r="B7" s="9"/>
      <c r="C7" s="10"/>
      <c r="D7" s="11"/>
      <c r="E7" s="11"/>
    </row>
    <row r="8" spans="1:5" x14ac:dyDescent="0.2">
      <c r="A8" s="12" t="s">
        <v>10</v>
      </c>
      <c r="B8" s="12" t="s">
        <v>9</v>
      </c>
      <c r="C8" s="12" t="s">
        <v>7</v>
      </c>
      <c r="D8" s="12" t="s">
        <v>8</v>
      </c>
      <c r="E8" s="12" t="s">
        <v>14</v>
      </c>
    </row>
    <row r="9" spans="1:5" x14ac:dyDescent="0.2">
      <c r="A9" s="13" t="s">
        <v>15</v>
      </c>
      <c r="B9" s="12" t="s">
        <v>16</v>
      </c>
      <c r="C9" s="13" t="s">
        <v>17</v>
      </c>
      <c r="D9" s="13" t="s">
        <v>18</v>
      </c>
      <c r="E9" s="13" t="s">
        <v>19</v>
      </c>
    </row>
    <row r="11" spans="1:5" x14ac:dyDescent="0.2">
      <c r="A11" s="48" t="s">
        <v>30</v>
      </c>
      <c r="B11" s="34"/>
      <c r="C11" s="35"/>
      <c r="D11" s="34"/>
      <c r="E11" s="34"/>
    </row>
    <row r="12" spans="1:5" x14ac:dyDescent="0.2">
      <c r="C12" s="36" t="s">
        <v>24</v>
      </c>
    </row>
    <row r="13" spans="1:5" x14ac:dyDescent="0.2">
      <c r="A13" s="38" t="s">
        <v>29</v>
      </c>
      <c r="B13" s="41"/>
      <c r="C13" s="42"/>
      <c r="D13" s="43"/>
      <c r="E13" s="43"/>
    </row>
    <row r="14" spans="1:5" x14ac:dyDescent="0.2">
      <c r="A14" s="37" t="s">
        <v>0</v>
      </c>
      <c r="B14" s="14" t="s">
        <v>13</v>
      </c>
      <c r="C14" s="28" t="s">
        <v>2</v>
      </c>
      <c r="D14" s="49" t="s">
        <v>12</v>
      </c>
      <c r="E14" s="49" t="s">
        <v>11</v>
      </c>
    </row>
    <row r="15" spans="1:5" x14ac:dyDescent="0.2">
      <c r="A15" s="46">
        <v>1</v>
      </c>
      <c r="B15" s="14">
        <v>7.5</v>
      </c>
      <c r="C15" s="26"/>
      <c r="D15" s="49" t="e">
        <f>VLOOKUP(C15,Dokumentasjon!$A$2:$B$7,2,FALSE)</f>
        <v>#N/A</v>
      </c>
      <c r="E15" s="49" t="e">
        <f t="shared" ref="E15:E22" si="0">D15*B15</f>
        <v>#N/A</v>
      </c>
    </row>
    <row r="16" spans="1:5" x14ac:dyDescent="0.2">
      <c r="A16" s="46">
        <v>2</v>
      </c>
      <c r="B16" s="14">
        <v>7.5</v>
      </c>
      <c r="C16" s="26"/>
      <c r="D16" s="49" t="e">
        <f>VLOOKUP(C16,Dokumentasjon!$A$2:$B$7,2,FALSE)</f>
        <v>#N/A</v>
      </c>
      <c r="E16" s="49" t="e">
        <f t="shared" ref="E16" si="1">D16*B16</f>
        <v>#N/A</v>
      </c>
    </row>
    <row r="17" spans="1:5" x14ac:dyDescent="0.2">
      <c r="A17" s="46">
        <v>3</v>
      </c>
      <c r="B17" s="14">
        <v>7.5</v>
      </c>
      <c r="C17" s="26"/>
      <c r="D17" s="49" t="e">
        <f>VLOOKUP(C17,Dokumentasjon!$A$2:$B$7,2,FALSE)</f>
        <v>#N/A</v>
      </c>
      <c r="E17" s="49" t="e">
        <f t="shared" si="0"/>
        <v>#N/A</v>
      </c>
    </row>
    <row r="18" spans="1:5" x14ac:dyDescent="0.2">
      <c r="A18" s="46">
        <v>4</v>
      </c>
      <c r="B18" s="14">
        <v>7.5</v>
      </c>
      <c r="C18" s="26"/>
      <c r="D18" s="49" t="e">
        <f>VLOOKUP(C18,Dokumentasjon!$A$2:$B$7,2,FALSE)</f>
        <v>#N/A</v>
      </c>
      <c r="E18" s="49" t="e">
        <f t="shared" si="0"/>
        <v>#N/A</v>
      </c>
    </row>
    <row r="19" spans="1:5" x14ac:dyDescent="0.2">
      <c r="A19" s="46">
        <v>5</v>
      </c>
      <c r="B19" s="14">
        <v>7.5</v>
      </c>
      <c r="C19" s="26"/>
      <c r="D19" s="49" t="e">
        <f>VLOOKUP(C19,Dokumentasjon!$A$2:$B$7,2,FALSE)</f>
        <v>#N/A</v>
      </c>
      <c r="E19" s="49" t="e">
        <f t="shared" si="0"/>
        <v>#N/A</v>
      </c>
    </row>
    <row r="20" spans="1:5" x14ac:dyDescent="0.2">
      <c r="A20" s="46">
        <v>6</v>
      </c>
      <c r="B20" s="14">
        <v>7.5</v>
      </c>
      <c r="C20" s="26"/>
      <c r="D20" s="49" t="e">
        <f>VLOOKUP(C20,Dokumentasjon!$A$2:$B$7,2,FALSE)</f>
        <v>#N/A</v>
      </c>
      <c r="E20" s="49" t="e">
        <f t="shared" si="0"/>
        <v>#N/A</v>
      </c>
    </row>
    <row r="21" spans="1:5" x14ac:dyDescent="0.2">
      <c r="A21" s="46">
        <v>7</v>
      </c>
      <c r="B21" s="14">
        <v>7.5</v>
      </c>
      <c r="C21" s="26"/>
      <c r="D21" s="49" t="e">
        <f>VLOOKUP(C21,Dokumentasjon!$A$2:$B$7,2,FALSE)</f>
        <v>#N/A</v>
      </c>
      <c r="E21" s="49" t="e">
        <f t="shared" si="0"/>
        <v>#N/A</v>
      </c>
    </row>
    <row r="22" spans="1:5" x14ac:dyDescent="0.2">
      <c r="A22" s="46">
        <v>8</v>
      </c>
      <c r="B22" s="14">
        <v>7.5</v>
      </c>
      <c r="C22" s="26"/>
      <c r="D22" s="49" t="e">
        <f>VLOOKUP(C22,Dokumentasjon!$A$2:$B$7,2,FALSE)</f>
        <v>#N/A</v>
      </c>
      <c r="E22" s="49" t="e">
        <f t="shared" si="0"/>
        <v>#N/A</v>
      </c>
    </row>
    <row r="23" spans="1:5" x14ac:dyDescent="0.2">
      <c r="A23" s="29"/>
      <c r="B23" s="14">
        <f>SUM(B15:B22)</f>
        <v>60</v>
      </c>
      <c r="C23" s="26"/>
      <c r="D23" s="49"/>
      <c r="E23" s="49" t="e">
        <f>SUM(E15:E22)</f>
        <v>#N/A</v>
      </c>
    </row>
    <row r="24" spans="1:5" x14ac:dyDescent="0.2">
      <c r="A24" s="37" t="s">
        <v>3</v>
      </c>
      <c r="B24" s="14" t="s">
        <v>13</v>
      </c>
      <c r="C24" s="28" t="s">
        <v>2</v>
      </c>
      <c r="D24" s="49" t="s">
        <v>12</v>
      </c>
      <c r="E24" s="49" t="s">
        <v>11</v>
      </c>
    </row>
    <row r="25" spans="1:5" x14ac:dyDescent="0.2">
      <c r="A25" s="46">
        <v>1</v>
      </c>
      <c r="B25" s="14">
        <v>7.5</v>
      </c>
      <c r="C25" s="26"/>
      <c r="D25" s="49" t="e">
        <f>VLOOKUP(C25,Dokumentasjon!$A$2:$B$7,2,FALSE)</f>
        <v>#N/A</v>
      </c>
      <c r="E25" s="49" t="e">
        <f t="shared" ref="E25:E32" si="2">D25*B25</f>
        <v>#N/A</v>
      </c>
    </row>
    <row r="26" spans="1:5" x14ac:dyDescent="0.2">
      <c r="A26" s="46">
        <v>2</v>
      </c>
      <c r="B26" s="14">
        <v>7.5</v>
      </c>
      <c r="C26" s="26"/>
      <c r="D26" s="49" t="e">
        <f>VLOOKUP(C26,Dokumentasjon!$A$2:$B$7,2,FALSE)</f>
        <v>#N/A</v>
      </c>
      <c r="E26" s="49" t="e">
        <f t="shared" si="2"/>
        <v>#N/A</v>
      </c>
    </row>
    <row r="27" spans="1:5" x14ac:dyDescent="0.2">
      <c r="A27" s="46">
        <v>3</v>
      </c>
      <c r="B27" s="14">
        <v>7.5</v>
      </c>
      <c r="C27" s="26"/>
      <c r="D27" s="49" t="e">
        <f>VLOOKUP(C27,Dokumentasjon!$A$2:$B$7,2,FALSE)</f>
        <v>#N/A</v>
      </c>
      <c r="E27" s="49" t="e">
        <f t="shared" si="2"/>
        <v>#N/A</v>
      </c>
    </row>
    <row r="28" spans="1:5" x14ac:dyDescent="0.2">
      <c r="A28" s="46">
        <v>4</v>
      </c>
      <c r="B28" s="14">
        <v>7.5</v>
      </c>
      <c r="C28" s="26"/>
      <c r="D28" s="49" t="e">
        <f>VLOOKUP(C28,Dokumentasjon!$A$2:$B$7,2,FALSE)</f>
        <v>#N/A</v>
      </c>
      <c r="E28" s="49" t="e">
        <f t="shared" si="2"/>
        <v>#N/A</v>
      </c>
    </row>
    <row r="29" spans="1:5" x14ac:dyDescent="0.2">
      <c r="A29" s="46">
        <v>5</v>
      </c>
      <c r="B29" s="14">
        <v>7.5</v>
      </c>
      <c r="C29" s="26"/>
      <c r="D29" s="49" t="e">
        <f>VLOOKUP(C29,Dokumentasjon!$A$2:$B$7,2,FALSE)</f>
        <v>#N/A</v>
      </c>
      <c r="E29" s="49" t="e">
        <f t="shared" si="2"/>
        <v>#N/A</v>
      </c>
    </row>
    <row r="30" spans="1:5" x14ac:dyDescent="0.2">
      <c r="A30" s="46">
        <v>6</v>
      </c>
      <c r="B30" s="14">
        <v>7.5</v>
      </c>
      <c r="C30" s="26"/>
      <c r="D30" s="49" t="e">
        <f>VLOOKUP(C30,Dokumentasjon!$A$2:$B$7,2,FALSE)</f>
        <v>#N/A</v>
      </c>
      <c r="E30" s="49" t="e">
        <f t="shared" si="2"/>
        <v>#N/A</v>
      </c>
    </row>
    <row r="31" spans="1:5" x14ac:dyDescent="0.2">
      <c r="A31" s="46">
        <v>7</v>
      </c>
      <c r="B31" s="14">
        <v>7.5</v>
      </c>
      <c r="C31" s="26"/>
      <c r="D31" s="49" t="e">
        <f>VLOOKUP(C31,Dokumentasjon!$A$2:$B$7,2,FALSE)</f>
        <v>#N/A</v>
      </c>
      <c r="E31" s="49" t="e">
        <f t="shared" si="2"/>
        <v>#N/A</v>
      </c>
    </row>
    <row r="32" spans="1:5" x14ac:dyDescent="0.2">
      <c r="A32" s="46">
        <v>8</v>
      </c>
      <c r="B32" s="14">
        <v>7.5</v>
      </c>
      <c r="C32" s="26"/>
      <c r="D32" s="49" t="e">
        <f>VLOOKUP(C32,Dokumentasjon!$A$2:$B$7,2,FALSE)</f>
        <v>#N/A</v>
      </c>
      <c r="E32" s="49" t="e">
        <f t="shared" si="2"/>
        <v>#N/A</v>
      </c>
    </row>
    <row r="33" spans="1:5" x14ac:dyDescent="0.2">
      <c r="A33" s="29"/>
      <c r="B33" s="14">
        <f>SUM(B25:B32)</f>
        <v>60</v>
      </c>
      <c r="C33" s="26"/>
      <c r="D33" s="49"/>
      <c r="E33" s="49" t="e">
        <f>SUM(E25:E32)</f>
        <v>#N/A</v>
      </c>
    </row>
    <row r="34" spans="1:5" x14ac:dyDescent="0.2">
      <c r="A34" s="37" t="s">
        <v>4</v>
      </c>
      <c r="B34" s="14" t="s">
        <v>13</v>
      </c>
      <c r="C34" s="28" t="s">
        <v>2</v>
      </c>
      <c r="D34" s="49" t="s">
        <v>12</v>
      </c>
      <c r="E34" s="49" t="s">
        <v>11</v>
      </c>
    </row>
    <row r="35" spans="1:5" x14ac:dyDescent="0.2">
      <c r="A35" s="46">
        <v>1</v>
      </c>
      <c r="B35" s="14">
        <v>7.5</v>
      </c>
      <c r="C35" s="26"/>
      <c r="D35" s="49" t="e">
        <f>VLOOKUP(C35,Dokumentasjon!$A$2:$B$7,2,FALSE)</f>
        <v>#N/A</v>
      </c>
      <c r="E35" s="49" t="e">
        <f t="shared" ref="E35:E42" si="3">D35*B35</f>
        <v>#N/A</v>
      </c>
    </row>
    <row r="36" spans="1:5" x14ac:dyDescent="0.2">
      <c r="A36" s="46">
        <v>2</v>
      </c>
      <c r="B36" s="14">
        <v>7.5</v>
      </c>
      <c r="C36" s="26"/>
      <c r="D36" s="49" t="e">
        <f>VLOOKUP(C36,Dokumentasjon!$A$2:$B$7,2,FALSE)</f>
        <v>#N/A</v>
      </c>
      <c r="E36" s="49" t="e">
        <f t="shared" si="3"/>
        <v>#N/A</v>
      </c>
    </row>
    <row r="37" spans="1:5" x14ac:dyDescent="0.2">
      <c r="A37" s="46">
        <v>3</v>
      </c>
      <c r="B37" s="14">
        <v>7.5</v>
      </c>
      <c r="C37" s="26"/>
      <c r="D37" s="49" t="e">
        <f>VLOOKUP(C37,Dokumentasjon!$A$2:$B$7,2,FALSE)</f>
        <v>#N/A</v>
      </c>
      <c r="E37" s="49" t="e">
        <f t="shared" si="3"/>
        <v>#N/A</v>
      </c>
    </row>
    <row r="38" spans="1:5" x14ac:dyDescent="0.2">
      <c r="A38" s="46">
        <v>4</v>
      </c>
      <c r="B38" s="14">
        <v>7.5</v>
      </c>
      <c r="C38" s="26"/>
      <c r="D38" s="49" t="e">
        <f>VLOOKUP(C38,Dokumentasjon!$A$2:$B$7,2,FALSE)</f>
        <v>#N/A</v>
      </c>
      <c r="E38" s="49" t="e">
        <f t="shared" si="3"/>
        <v>#N/A</v>
      </c>
    </row>
    <row r="39" spans="1:5" x14ac:dyDescent="0.2">
      <c r="A39" s="46">
        <v>5</v>
      </c>
      <c r="B39" s="14">
        <v>7.5</v>
      </c>
      <c r="C39" s="26"/>
      <c r="D39" s="49" t="e">
        <f>VLOOKUP(C39,Dokumentasjon!$A$2:$B$7,2,FALSE)</f>
        <v>#N/A</v>
      </c>
      <c r="E39" s="49" t="e">
        <f t="shared" si="3"/>
        <v>#N/A</v>
      </c>
    </row>
    <row r="40" spans="1:5" x14ac:dyDescent="0.2">
      <c r="A40" s="46">
        <v>6</v>
      </c>
      <c r="B40" s="14">
        <v>7.5</v>
      </c>
      <c r="C40" s="26"/>
      <c r="D40" s="49" t="e">
        <f>VLOOKUP(C40,Dokumentasjon!$A$2:$B$7,2,FALSE)</f>
        <v>#N/A</v>
      </c>
      <c r="E40" s="49" t="e">
        <f t="shared" si="3"/>
        <v>#N/A</v>
      </c>
    </row>
    <row r="41" spans="1:5" x14ac:dyDescent="0.2">
      <c r="A41" s="46">
        <v>7</v>
      </c>
      <c r="B41" s="14">
        <v>7.5</v>
      </c>
      <c r="C41" s="26"/>
      <c r="D41" s="49" t="e">
        <f>VLOOKUP(C41,Dokumentasjon!$A$2:$B$7,2,FALSE)</f>
        <v>#N/A</v>
      </c>
      <c r="E41" s="49" t="e">
        <f t="shared" si="3"/>
        <v>#N/A</v>
      </c>
    </row>
    <row r="42" spans="1:5" x14ac:dyDescent="0.2">
      <c r="A42" s="46">
        <v>8</v>
      </c>
      <c r="B42" s="14">
        <v>7.5</v>
      </c>
      <c r="C42" s="26"/>
      <c r="D42" s="49" t="e">
        <f>VLOOKUP(C42,Dokumentasjon!$A$2:$B$7,2,FALSE)</f>
        <v>#N/A</v>
      </c>
      <c r="E42" s="49" t="e">
        <f t="shared" si="3"/>
        <v>#N/A</v>
      </c>
    </row>
    <row r="43" spans="1:5" x14ac:dyDescent="0.2">
      <c r="A43" s="14"/>
      <c r="B43" s="14">
        <f>SUM(B35:B42)</f>
        <v>60</v>
      </c>
      <c r="C43" s="26"/>
      <c r="D43" s="49"/>
      <c r="E43" s="49" t="e">
        <f>SUM(E35:E42)</f>
        <v>#N/A</v>
      </c>
    </row>
    <row r="44" spans="1:5" x14ac:dyDescent="0.2">
      <c r="A44" s="39" t="s">
        <v>28</v>
      </c>
      <c r="B44" s="44"/>
      <c r="C44" s="45"/>
      <c r="D44" s="50"/>
      <c r="E44" s="50"/>
    </row>
    <row r="45" spans="1:5" x14ac:dyDescent="0.2">
      <c r="A45" s="40" t="s">
        <v>5</v>
      </c>
      <c r="B45" s="14" t="s">
        <v>13</v>
      </c>
      <c r="C45" s="28" t="s">
        <v>2</v>
      </c>
      <c r="D45" s="49" t="s">
        <v>12</v>
      </c>
      <c r="E45" s="49" t="s">
        <v>11</v>
      </c>
    </row>
    <row r="46" spans="1:5" x14ac:dyDescent="0.2">
      <c r="A46" s="47">
        <v>1</v>
      </c>
      <c r="B46" s="14">
        <v>7.5</v>
      </c>
      <c r="C46" s="26"/>
      <c r="D46" s="49" t="e">
        <f>VLOOKUP(C46,Dokumentasjon!$A$2:$B$7,2,FALSE)</f>
        <v>#N/A</v>
      </c>
      <c r="E46" s="49" t="e">
        <f t="shared" ref="E46:E53" si="4">D46*B46</f>
        <v>#N/A</v>
      </c>
    </row>
    <row r="47" spans="1:5" x14ac:dyDescent="0.2">
      <c r="A47" s="47">
        <v>2</v>
      </c>
      <c r="B47" s="14">
        <v>7.5</v>
      </c>
      <c r="C47" s="26"/>
      <c r="D47" s="49" t="e">
        <f>VLOOKUP(C47,Dokumentasjon!$A$2:$B$7,2,FALSE)</f>
        <v>#N/A</v>
      </c>
      <c r="E47" s="49" t="e">
        <f t="shared" si="4"/>
        <v>#N/A</v>
      </c>
    </row>
    <row r="48" spans="1:5" x14ac:dyDescent="0.2">
      <c r="A48" s="47">
        <v>3</v>
      </c>
      <c r="B48" s="14">
        <v>7.5</v>
      </c>
      <c r="C48" s="26"/>
      <c r="D48" s="49" t="e">
        <f>VLOOKUP(C48,Dokumentasjon!$A$2:$B$7,2,FALSE)</f>
        <v>#N/A</v>
      </c>
      <c r="E48" s="49" t="e">
        <f t="shared" si="4"/>
        <v>#N/A</v>
      </c>
    </row>
    <row r="49" spans="1:5" x14ac:dyDescent="0.2">
      <c r="A49" s="47">
        <v>4</v>
      </c>
      <c r="B49" s="14">
        <v>7.5</v>
      </c>
      <c r="C49" s="26"/>
      <c r="D49" s="49" t="e">
        <f>VLOOKUP(C49,Dokumentasjon!$A$2:$B$7,2,FALSE)</f>
        <v>#N/A</v>
      </c>
      <c r="E49" s="49" t="e">
        <f t="shared" si="4"/>
        <v>#N/A</v>
      </c>
    </row>
    <row r="50" spans="1:5" x14ac:dyDescent="0.2">
      <c r="A50" s="47">
        <v>5</v>
      </c>
      <c r="B50" s="14">
        <v>7.5</v>
      </c>
      <c r="C50" s="26"/>
      <c r="D50" s="49" t="e">
        <f>VLOOKUP(C50,Dokumentasjon!$A$2:$B$7,2,FALSE)</f>
        <v>#N/A</v>
      </c>
      <c r="E50" s="49" t="e">
        <f t="shared" si="4"/>
        <v>#N/A</v>
      </c>
    </row>
    <row r="51" spans="1:5" x14ac:dyDescent="0.2">
      <c r="A51" s="47">
        <v>6</v>
      </c>
      <c r="B51" s="14">
        <v>7.5</v>
      </c>
      <c r="C51" s="26"/>
      <c r="D51" s="49" t="e">
        <f>VLOOKUP(C51,Dokumentasjon!$A$2:$B$7,2,FALSE)</f>
        <v>#N/A</v>
      </c>
      <c r="E51" s="49" t="e">
        <f t="shared" si="4"/>
        <v>#N/A</v>
      </c>
    </row>
    <row r="52" spans="1:5" x14ac:dyDescent="0.2">
      <c r="A52" s="47">
        <v>7</v>
      </c>
      <c r="B52" s="14">
        <v>7.5</v>
      </c>
      <c r="C52" s="26"/>
      <c r="D52" s="49" t="e">
        <f>VLOOKUP(C52,Dokumentasjon!$A$2:$B$7,2,FALSE)</f>
        <v>#N/A</v>
      </c>
      <c r="E52" s="49" t="e">
        <f t="shared" si="4"/>
        <v>#N/A</v>
      </c>
    </row>
    <row r="53" spans="1:5" x14ac:dyDescent="0.2">
      <c r="A53" s="47">
        <v>8</v>
      </c>
      <c r="B53" s="14">
        <v>7.5</v>
      </c>
      <c r="C53" s="26"/>
      <c r="D53" s="49" t="e">
        <f>VLOOKUP(C53,Dokumentasjon!$A$2:$B$7,2,FALSE)</f>
        <v>#N/A</v>
      </c>
      <c r="E53" s="49" t="e">
        <f t="shared" si="4"/>
        <v>#N/A</v>
      </c>
    </row>
    <row r="54" spans="1:5" x14ac:dyDescent="0.2">
      <c r="A54" s="14"/>
      <c r="B54" s="14">
        <f>SUM(B46:B53)</f>
        <v>60</v>
      </c>
      <c r="C54" s="26"/>
      <c r="D54" s="49"/>
      <c r="E54" s="49" t="e">
        <f>SUM(E46:E53)</f>
        <v>#N/A</v>
      </c>
    </row>
    <row r="55" spans="1:5" x14ac:dyDescent="0.2">
      <c r="A55" s="40" t="s">
        <v>6</v>
      </c>
      <c r="B55" s="14" t="s">
        <v>13</v>
      </c>
      <c r="C55" s="28" t="s">
        <v>2</v>
      </c>
      <c r="D55" s="49" t="s">
        <v>12</v>
      </c>
      <c r="E55" s="49" t="s">
        <v>11</v>
      </c>
    </row>
    <row r="56" spans="1:5" x14ac:dyDescent="0.2">
      <c r="A56" s="47">
        <v>1</v>
      </c>
      <c r="B56" s="14">
        <v>7.5</v>
      </c>
      <c r="C56" s="26"/>
      <c r="D56" s="49" t="e">
        <f>VLOOKUP(C56,Dokumentasjon!$A$2:$B$7,2,FALSE)</f>
        <v>#N/A</v>
      </c>
      <c r="E56" s="49" t="e">
        <f>D56*B56</f>
        <v>#N/A</v>
      </c>
    </row>
    <row r="57" spans="1:5" x14ac:dyDescent="0.2">
      <c r="A57" s="47">
        <v>2</v>
      </c>
      <c r="B57" s="14">
        <v>7.5</v>
      </c>
      <c r="C57" s="26"/>
      <c r="D57" s="49" t="e">
        <f>VLOOKUP(C57,Dokumentasjon!$A$2:$B$7,2,FALSE)</f>
        <v>#N/A</v>
      </c>
      <c r="E57" s="49" t="e">
        <f>D57*B57</f>
        <v>#N/A</v>
      </c>
    </row>
    <row r="58" spans="1:5" x14ac:dyDescent="0.2">
      <c r="A58" s="47">
        <v>3</v>
      </c>
      <c r="B58" s="14">
        <v>15</v>
      </c>
      <c r="C58" s="26"/>
      <c r="D58" s="49" t="e">
        <f>VLOOKUP(C58,Dokumentasjon!$A$2:$B$7,2,FALSE)</f>
        <v>#N/A</v>
      </c>
      <c r="E58" s="49" t="e">
        <f>D58*B58</f>
        <v>#N/A</v>
      </c>
    </row>
    <row r="59" spans="1:5" x14ac:dyDescent="0.2">
      <c r="A59" s="47">
        <v>4</v>
      </c>
      <c r="B59" s="14">
        <v>30</v>
      </c>
      <c r="C59" s="26"/>
      <c r="D59" s="49" t="e">
        <f>VLOOKUP(C59,Dokumentasjon!$A$2:$B$7,2,FALSE)</f>
        <v>#N/A</v>
      </c>
      <c r="E59" s="49" t="e">
        <f>D59*B59</f>
        <v>#N/A</v>
      </c>
    </row>
    <row r="60" spans="1:5" x14ac:dyDescent="0.2">
      <c r="A60" s="14"/>
      <c r="B60" s="14">
        <f>SUM(B56:B59)</f>
        <v>60</v>
      </c>
      <c r="C60" s="26"/>
      <c r="D60" s="49"/>
      <c r="E60" s="49" t="e">
        <f>SUM(E56:E59)</f>
        <v>#N/A</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sheetPr>
  <dimension ref="A1:L37"/>
  <sheetViews>
    <sheetView workbookViewId="0">
      <selection activeCell="H52" sqref="H52"/>
    </sheetView>
  </sheetViews>
  <sheetFormatPr defaultColWidth="9.140625" defaultRowHeight="12.75" x14ac:dyDescent="0.2"/>
  <cols>
    <col min="1" max="1" width="13.28515625" style="16" customWidth="1"/>
    <col min="2" max="2" width="9.42578125" style="16" customWidth="1"/>
    <col min="3" max="3" width="2.85546875" style="16" customWidth="1"/>
    <col min="4" max="4" width="7.85546875" style="16" customWidth="1"/>
    <col min="5" max="6" width="9.140625" style="16"/>
    <col min="7" max="7" width="3" style="16" customWidth="1"/>
    <col min="8" max="8" width="34.28515625" style="16" customWidth="1"/>
    <col min="9" max="16384" width="9.140625" style="16"/>
  </cols>
  <sheetData>
    <row r="1" spans="1:6" ht="16.5" customHeight="1" x14ac:dyDescent="0.2">
      <c r="A1" s="15" t="s">
        <v>22</v>
      </c>
      <c r="B1" s="15" t="s">
        <v>12</v>
      </c>
      <c r="D1" s="30" t="s">
        <v>25</v>
      </c>
      <c r="E1" s="31"/>
      <c r="F1" s="31"/>
    </row>
    <row r="2" spans="1:6" x14ac:dyDescent="0.2">
      <c r="A2" s="32" t="s">
        <v>10</v>
      </c>
      <c r="B2" s="32">
        <v>5</v>
      </c>
      <c r="D2" s="17" t="s">
        <v>10</v>
      </c>
      <c r="E2" s="18">
        <v>4.5</v>
      </c>
      <c r="F2" s="18">
        <v>5</v>
      </c>
    </row>
    <row r="3" spans="1:6" x14ac:dyDescent="0.2">
      <c r="A3" s="32" t="s">
        <v>9</v>
      </c>
      <c r="B3" s="32">
        <v>4</v>
      </c>
      <c r="D3" s="17" t="s">
        <v>9</v>
      </c>
      <c r="E3" s="17">
        <v>3.5</v>
      </c>
      <c r="F3" s="17">
        <v>4.49</v>
      </c>
    </row>
    <row r="4" spans="1:6" x14ac:dyDescent="0.2">
      <c r="A4" s="32" t="s">
        <v>7</v>
      </c>
      <c r="B4" s="32">
        <v>3</v>
      </c>
      <c r="D4" s="17" t="s">
        <v>7</v>
      </c>
      <c r="E4" s="18">
        <v>2.5</v>
      </c>
      <c r="F4" s="18">
        <v>3.49</v>
      </c>
    </row>
    <row r="5" spans="1:6" x14ac:dyDescent="0.2">
      <c r="A5" s="32" t="s">
        <v>8</v>
      </c>
      <c r="B5" s="32">
        <v>2</v>
      </c>
      <c r="D5" s="17" t="s">
        <v>8</v>
      </c>
      <c r="E5" s="18">
        <v>1.5</v>
      </c>
      <c r="F5" s="18">
        <v>2.4900000000000002</v>
      </c>
    </row>
    <row r="6" spans="1:6" x14ac:dyDescent="0.2">
      <c r="A6" s="32" t="s">
        <v>14</v>
      </c>
      <c r="B6" s="32">
        <v>1</v>
      </c>
      <c r="D6" s="17" t="s">
        <v>14</v>
      </c>
      <c r="E6" s="18">
        <v>1</v>
      </c>
      <c r="F6" s="18">
        <v>1.49</v>
      </c>
    </row>
    <row r="7" spans="1:6" x14ac:dyDescent="0.2">
      <c r="A7" s="33" t="s">
        <v>21</v>
      </c>
      <c r="B7" s="33">
        <v>0</v>
      </c>
    </row>
    <row r="37" spans="12:12" x14ac:dyDescent="0.2">
      <c r="L37" s="19"/>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TEMPLATE</vt:lpstr>
      <vt:lpstr>Dokumentasjon</vt:lpstr>
      <vt:lpstr>Dokumentasjon!Print_Area</vt:lpstr>
      <vt:lpstr>TEMPLATE!Print_Area</vt:lpstr>
    </vt:vector>
  </TitlesOfParts>
  <Company>Hundremeterskogen Dataservice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Harald Lenschow</dc:creator>
  <cp:lastModifiedBy>Harald Lenschow</cp:lastModifiedBy>
  <cp:lastPrinted>2016-04-27T22:50:30Z</cp:lastPrinted>
  <dcterms:created xsi:type="dcterms:W3CDTF">2015-06-24T07:29:27Z</dcterms:created>
  <dcterms:modified xsi:type="dcterms:W3CDTF">2018-04-17T07:30:29Z</dcterms:modified>
</cp:coreProperties>
</file>